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ml.chartshapes+xml"/>
  <Override PartName="/xl/charts/chart25.xml" ContentType="application/vnd.openxmlformats-officedocument.drawingml.chart+xml"/>
  <Override PartName="/xl/theme/themeOverride1.xml" ContentType="application/vnd.openxmlformats-officedocument.themeOverride+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theme/themeOverride3.xml" ContentType="application/vnd.openxmlformats-officedocument.themeOverride+xml"/>
  <Override PartName="/xl/charts/chart28.xml" ContentType="application/vnd.openxmlformats-officedocument.drawingml.chart+xml"/>
  <Override PartName="/xl/theme/themeOverride4.xml" ContentType="application/vnd.openxmlformats-officedocument.themeOverride+xml"/>
  <Override PartName="/xl/charts/chart29.xml" ContentType="application/vnd.openxmlformats-officedocument.drawingml.chart+xml"/>
  <Override PartName="/xl/theme/themeOverride5.xml" ContentType="application/vnd.openxmlformats-officedocument.themeOverride+xml"/>
  <Override PartName="/xl/charts/chart30.xml" ContentType="application/vnd.openxmlformats-officedocument.drawingml.chart+xml"/>
  <Override PartName="/xl/theme/themeOverride6.xml" ContentType="application/vnd.openxmlformats-officedocument.themeOverride+xml"/>
  <Override PartName="/xl/charts/chart31.xml" ContentType="application/vnd.openxmlformats-officedocument.drawingml.chart+xml"/>
  <Override PartName="/xl/theme/themeOverride7.xml" ContentType="application/vnd.openxmlformats-officedocument.themeOverride+xml"/>
  <Override PartName="/xl/charts/chart32.xml" ContentType="application/vnd.openxmlformats-officedocument.drawingml.chart+xml"/>
  <Override PartName="/xl/theme/themeOverride8.xml" ContentType="application/vnd.openxmlformats-officedocument.themeOverride+xml"/>
  <Override PartName="/xl/charts/chart33.xml" ContentType="application/vnd.openxmlformats-officedocument.drawingml.chart+xml"/>
  <Override PartName="/xl/theme/themeOverride9.xml" ContentType="application/vnd.openxmlformats-officedocument.themeOverride+xml"/>
  <Override PartName="/xl/charts/chart34.xml" ContentType="application/vnd.openxmlformats-officedocument.drawingml.chart+xml"/>
  <Override PartName="/xl/drawings/drawing5.xml" ContentType="application/vnd.openxmlformats-officedocument.drawingml.chartshapes+xml"/>
  <Override PartName="/xl/charts/chart35.xml" ContentType="application/vnd.openxmlformats-officedocument.drawingml.chart+xml"/>
  <Override PartName="/xl/theme/themeOverride10.xml" ContentType="application/vnd.openxmlformats-officedocument.themeOverride+xml"/>
  <Override PartName="/xl/charts/chart36.xml" ContentType="application/vnd.openxmlformats-officedocument.drawingml.chart+xml"/>
  <Override PartName="/xl/charts/chart37.xml" ContentType="application/vnd.openxmlformats-officedocument.drawingml.chart+xml"/>
  <Override PartName="/xl/theme/themeOverride11.xml" ContentType="application/vnd.openxmlformats-officedocument.themeOverride+xml"/>
  <Override PartName="/xl/charts/chart38.xml" ContentType="application/vnd.openxmlformats-officedocument.drawingml.chart+xml"/>
  <Override PartName="/xl/theme/themeOverride12.xml" ContentType="application/vnd.openxmlformats-officedocument.themeOverride+xml"/>
  <Override PartName="/xl/charts/chart39.xml" ContentType="application/vnd.openxmlformats-officedocument.drawingml.chart+xml"/>
  <Override PartName="/xl/theme/themeOverride13.xml" ContentType="application/vnd.openxmlformats-officedocument.themeOverride+xml"/>
  <Override PartName="/xl/charts/chart40.xml" ContentType="application/vnd.openxmlformats-officedocument.drawingml.chart+xml"/>
  <Override PartName="/xl/theme/themeOverride14.xml" ContentType="application/vnd.openxmlformats-officedocument.themeOverride+xml"/>
  <Override PartName="/xl/charts/chart41.xml" ContentType="application/vnd.openxmlformats-officedocument.drawingml.chart+xml"/>
  <Override PartName="/xl/theme/themeOverride15.xml" ContentType="application/vnd.openxmlformats-officedocument.themeOverride+xml"/>
  <Override PartName="/xl/charts/chart42.xml" ContentType="application/vnd.openxmlformats-officedocument.drawingml.chart+xml"/>
  <Override PartName="/xl/theme/themeOverride16.xml" ContentType="application/vnd.openxmlformats-officedocument.themeOverride+xml"/>
  <Override PartName="/xl/charts/chart43.xml" ContentType="application/vnd.openxmlformats-officedocument.drawingml.chart+xml"/>
  <Override PartName="/xl/theme/themeOverride17.xml" ContentType="application/vnd.openxmlformats-officedocument.themeOverride+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4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0" yWindow="0" windowWidth="15600" windowHeight="9840" tabRatio="987" firstSheet="4" activeTab="9"/>
  </bookViews>
  <sheets>
    <sheet name="Instructie" sheetId="24" r:id="rId1"/>
    <sheet name="1 Basis vragenformulier" sheetId="12" r:id="rId2"/>
    <sheet name="2 Invoer waarden NWsamenwerking" sheetId="7" r:id="rId3"/>
    <sheet name="3 Invoer waarden NW opbrengsten" sheetId="8" r:id="rId4"/>
    <sheet name="4 Invoer kwalitatieve toelichti" sheetId="14" r:id="rId5"/>
    <sheet name="5 Totaaloverzicht" sheetId="15" r:id="rId6"/>
    <sheet name="6 Radardiagram NW samenwerking" sheetId="34" r:id="rId7"/>
    <sheet name="7 Radardiagram NW opbrengsten" sheetId="11" r:id="rId8"/>
    <sheet name="8 GAME stellingen samenwerking" sheetId="22" r:id="rId9"/>
    <sheet name="9 GAME stellingen opbrengsten" sheetId="23" r:id="rId10"/>
    <sheet name="10 GAME vragenlijst (vooraf)" sheetId="26" r:id="rId11"/>
    <sheet name="11. Matrix verbeteracties" sheetId="28" r:id="rId12"/>
    <sheet name="12 Invoer waarden NWsamenwerkin" sheetId="30" state="hidden" r:id="rId13"/>
    <sheet name="12 Radardiagram NW samenwerking" sheetId="10" r:id="rId14"/>
    <sheet name="13 Invoer waarden NW opbreng" sheetId="32" state="hidden" r:id="rId15"/>
    <sheet name="13 Radardiagram NW opbrengst" sheetId="31" r:id="rId16"/>
  </sheets>
  <definedNames>
    <definedName name="_Toc415043310" localSheetId="1">'1 Basis vragenformulier'!$A$1</definedName>
    <definedName name="_Toc415043310" localSheetId="4">'4 Invoer kwalitatieve toelichti'!$A$1</definedName>
    <definedName name="_Toc415043310" localSheetId="5">'5 Totaaloverzicht'!$A$1</definedName>
    <definedName name="_xlnm.Print_Area" localSheetId="1">'1 Basis vragenformulier'!$A$1:$D$108</definedName>
    <definedName name="_xlnm.Print_Area" localSheetId="10">'10 GAME vragenlijst (vooraf)'!$A$1:$G$107</definedName>
    <definedName name="_xlnm.Print_Area" localSheetId="4">'4 Invoer kwalitatieve toelichti'!$A$1:$AE$88</definedName>
    <definedName name="_xlnm.Print_Area" localSheetId="8">'8 GAME stellingen samenwerking'!$B$1:$G$54</definedName>
    <definedName name="_xlnm.Print_Area" localSheetId="9">'9 GAME stellingen opbrengsten'!$B$1:$G$41</definedName>
    <definedName name="_xlnm.Print_Area" localSheetId="0">Instructie!$A$1:$B$38</definedName>
    <definedName name="_xlnm.Print_Titles" localSheetId="1">'1 Basis vragenformulier'!$11:$19</definedName>
    <definedName name="_xlnm.Print_Titles" localSheetId="12">'12 Invoer waarden NWsamenwerkin'!$A:$B,'12 Invoer waarden NWsamenwerkin'!$1:$5</definedName>
    <definedName name="_xlnm.Print_Titles" localSheetId="2">'2 Invoer waarden NWsamenwerking'!$A:$B,'2 Invoer waarden NWsamenwerking'!$1:$5</definedName>
    <definedName name="_xlnm.Print_Titles" localSheetId="4">'4 Invoer kwalitatieve toelichti'!$A:$B,'4 Invoer kwalitatieve toelichti'!$2:$2</definedName>
    <definedName name="_xlnm.Print_Titles" localSheetId="5">'5 Totaaloverzicht'!$2:$2</definedName>
  </definedNames>
  <calcPr calcId="145621" concurrentCalc="0"/>
</workbook>
</file>

<file path=xl/calcChain.xml><?xml version="1.0" encoding="utf-8"?>
<calcChain xmlns="http://schemas.openxmlformats.org/spreadsheetml/2006/main">
  <c r="M3" i="14" l="1"/>
  <c r="N3" i="14"/>
  <c r="O3" i="14"/>
  <c r="P3" i="14"/>
  <c r="Q3" i="14"/>
  <c r="R3" i="14"/>
  <c r="S3" i="14"/>
  <c r="T3" i="14"/>
  <c r="U3" i="14"/>
  <c r="V3" i="14"/>
  <c r="W3" i="14"/>
  <c r="X3" i="14"/>
  <c r="Y3" i="14"/>
  <c r="Z3" i="14"/>
  <c r="AA3" i="14"/>
  <c r="AB3" i="14"/>
  <c r="D8" i="32"/>
  <c r="D9" i="32"/>
  <c r="AC45" i="7"/>
  <c r="AC42" i="7"/>
  <c r="AC37" i="7"/>
  <c r="AC31" i="7"/>
  <c r="AC26" i="7"/>
  <c r="AC21" i="7"/>
  <c r="AC16" i="7"/>
  <c r="AC17" i="7"/>
  <c r="AC18" i="7"/>
  <c r="AC19" i="7"/>
  <c r="AC20" i="7"/>
  <c r="AC15" i="7"/>
  <c r="AC11" i="7"/>
  <c r="AC6" i="7"/>
  <c r="AC32" i="8"/>
  <c r="AC29" i="8"/>
  <c r="AC26" i="8"/>
  <c r="AC23" i="8"/>
  <c r="AC21" i="8"/>
  <c r="AC17" i="8"/>
  <c r="AC13" i="8"/>
  <c r="AC10" i="8"/>
  <c r="AC7" i="8"/>
  <c r="AC6" i="8"/>
  <c r="AC8" i="8"/>
  <c r="AC9" i="8"/>
  <c r="AC11" i="8"/>
  <c r="AC12" i="8"/>
  <c r="AC14" i="8"/>
  <c r="AC15" i="8"/>
  <c r="AC37" i="8"/>
  <c r="AC35" i="8"/>
  <c r="AC34" i="8"/>
  <c r="AC33" i="8"/>
  <c r="AC31" i="8"/>
  <c r="AC30" i="8"/>
  <c r="AC28" i="8"/>
  <c r="AC27" i="8"/>
  <c r="AC25" i="8"/>
  <c r="AC24" i="8"/>
  <c r="AC22" i="8"/>
  <c r="AC20" i="8"/>
  <c r="AC19" i="8"/>
  <c r="AC18" i="8"/>
  <c r="AC16" i="8"/>
  <c r="AC51" i="7"/>
  <c r="AD31" i="7"/>
  <c r="D37" i="8"/>
  <c r="E37" i="8"/>
  <c r="F37" i="8"/>
  <c r="G37" i="8"/>
  <c r="H37" i="8"/>
  <c r="I37" i="8"/>
  <c r="J37" i="8"/>
  <c r="K37" i="8"/>
  <c r="L37" i="8"/>
  <c r="M6" i="8"/>
  <c r="M37" i="8"/>
  <c r="N6" i="8"/>
  <c r="N37" i="8"/>
  <c r="O6" i="8"/>
  <c r="O37" i="8"/>
  <c r="P37" i="8"/>
  <c r="Q37" i="8"/>
  <c r="R37" i="8"/>
  <c r="S37" i="8"/>
  <c r="T37" i="8"/>
  <c r="U37" i="8"/>
  <c r="V37" i="8"/>
  <c r="W37" i="8"/>
  <c r="X37" i="8"/>
  <c r="Y37" i="8"/>
  <c r="Z37" i="8"/>
  <c r="AA37" i="8"/>
  <c r="AB37" i="8"/>
  <c r="C37" i="8"/>
  <c r="D32" i="8"/>
  <c r="E32" i="8"/>
  <c r="F32" i="8"/>
  <c r="G32" i="8"/>
  <c r="H32" i="8"/>
  <c r="I32" i="8"/>
  <c r="J32" i="8"/>
  <c r="K32" i="8"/>
  <c r="L32" i="8"/>
  <c r="M32" i="8"/>
  <c r="N32" i="8"/>
  <c r="O32" i="8"/>
  <c r="P32" i="8"/>
  <c r="Q32" i="8"/>
  <c r="R32" i="8"/>
  <c r="S32" i="8"/>
  <c r="T32" i="8"/>
  <c r="U32" i="8"/>
  <c r="V32" i="8"/>
  <c r="W32" i="8"/>
  <c r="X32" i="8"/>
  <c r="Y32" i="8"/>
  <c r="Z32" i="8"/>
  <c r="AA32" i="8"/>
  <c r="AB32" i="8"/>
  <c r="D29" i="8"/>
  <c r="E29" i="8"/>
  <c r="F29" i="8"/>
  <c r="G29" i="8"/>
  <c r="H29" i="8"/>
  <c r="I29" i="8"/>
  <c r="J29" i="8"/>
  <c r="K29" i="8"/>
  <c r="L29" i="8"/>
  <c r="M29" i="8"/>
  <c r="N29" i="8"/>
  <c r="O29" i="8"/>
  <c r="P29" i="8"/>
  <c r="Q29" i="8"/>
  <c r="R29" i="8"/>
  <c r="S29" i="8"/>
  <c r="T29" i="8"/>
  <c r="U29" i="8"/>
  <c r="V29" i="8"/>
  <c r="W29" i="8"/>
  <c r="X29" i="8"/>
  <c r="Y29" i="8"/>
  <c r="Z29" i="8"/>
  <c r="AA29" i="8"/>
  <c r="AB29" i="8"/>
  <c r="D26" i="8"/>
  <c r="E26" i="8"/>
  <c r="F26" i="8"/>
  <c r="G26" i="8"/>
  <c r="H26" i="8"/>
  <c r="I26" i="8"/>
  <c r="J26" i="8"/>
  <c r="K26" i="8"/>
  <c r="L26" i="8"/>
  <c r="M26" i="8"/>
  <c r="N26" i="8"/>
  <c r="O26" i="8"/>
  <c r="P26" i="8"/>
  <c r="Q26" i="8"/>
  <c r="R26" i="8"/>
  <c r="S26" i="8"/>
  <c r="T26" i="8"/>
  <c r="U26" i="8"/>
  <c r="V26" i="8"/>
  <c r="W26" i="8"/>
  <c r="X26" i="8"/>
  <c r="Y26" i="8"/>
  <c r="Z26" i="8"/>
  <c r="AA26" i="8"/>
  <c r="AB26" i="8"/>
  <c r="D23" i="8"/>
  <c r="E23" i="8"/>
  <c r="F23" i="8"/>
  <c r="G23" i="8"/>
  <c r="H23" i="8"/>
  <c r="I23" i="8"/>
  <c r="J23" i="8"/>
  <c r="K23" i="8"/>
  <c r="L23" i="8"/>
  <c r="M23" i="8"/>
  <c r="N23" i="8"/>
  <c r="O23" i="8"/>
  <c r="P23" i="8"/>
  <c r="Q23" i="8"/>
  <c r="R23" i="8"/>
  <c r="S23" i="8"/>
  <c r="T23" i="8"/>
  <c r="U23" i="8"/>
  <c r="V23" i="8"/>
  <c r="W23" i="8"/>
  <c r="X23" i="8"/>
  <c r="Y23" i="8"/>
  <c r="Z23" i="8"/>
  <c r="AA23" i="8"/>
  <c r="AB23" i="8"/>
  <c r="D21" i="8"/>
  <c r="E21" i="8"/>
  <c r="F21" i="8"/>
  <c r="G21" i="8"/>
  <c r="H21" i="8"/>
  <c r="I21" i="8"/>
  <c r="J21" i="8"/>
  <c r="K21" i="8"/>
  <c r="L21" i="8"/>
  <c r="M21" i="8"/>
  <c r="N21" i="8"/>
  <c r="O21" i="8"/>
  <c r="P21" i="8"/>
  <c r="Q21" i="8"/>
  <c r="R21" i="8"/>
  <c r="S21" i="8"/>
  <c r="T21" i="8"/>
  <c r="U21" i="8"/>
  <c r="V21" i="8"/>
  <c r="W21" i="8"/>
  <c r="X21" i="8"/>
  <c r="Y21" i="8"/>
  <c r="Z21" i="8"/>
  <c r="AA21" i="8"/>
  <c r="AB21" i="8"/>
  <c r="D17" i="8"/>
  <c r="E17" i="8"/>
  <c r="F17" i="8"/>
  <c r="G17" i="8"/>
  <c r="H17" i="8"/>
  <c r="I17" i="8"/>
  <c r="J17" i="8"/>
  <c r="K17" i="8"/>
  <c r="L17" i="8"/>
  <c r="M17" i="8"/>
  <c r="N17" i="8"/>
  <c r="O17" i="8"/>
  <c r="P17" i="8"/>
  <c r="Q17" i="8"/>
  <c r="R17" i="8"/>
  <c r="S17" i="8"/>
  <c r="T17" i="8"/>
  <c r="U17" i="8"/>
  <c r="V17" i="8"/>
  <c r="W17" i="8"/>
  <c r="X17" i="8"/>
  <c r="Y17" i="8"/>
  <c r="Z17" i="8"/>
  <c r="AA17" i="8"/>
  <c r="AB17" i="8"/>
  <c r="D13" i="8"/>
  <c r="E13" i="8"/>
  <c r="F13" i="8"/>
  <c r="G13" i="8"/>
  <c r="H13" i="8"/>
  <c r="I13" i="8"/>
  <c r="J13" i="8"/>
  <c r="K13" i="8"/>
  <c r="L13" i="8"/>
  <c r="M13" i="8"/>
  <c r="N13" i="8"/>
  <c r="O13" i="8"/>
  <c r="P13" i="8"/>
  <c r="Q13" i="8"/>
  <c r="R13" i="8"/>
  <c r="S13" i="8"/>
  <c r="T13" i="8"/>
  <c r="U13" i="8"/>
  <c r="V13" i="8"/>
  <c r="W13" i="8"/>
  <c r="X13" i="8"/>
  <c r="Y13" i="8"/>
  <c r="Z13" i="8"/>
  <c r="AA13" i="8"/>
  <c r="AB13" i="8"/>
  <c r="D10" i="8"/>
  <c r="E10" i="8"/>
  <c r="F10" i="8"/>
  <c r="G10" i="8"/>
  <c r="H10" i="8"/>
  <c r="I10" i="8"/>
  <c r="J10" i="8"/>
  <c r="K10" i="8"/>
  <c r="L10" i="8"/>
  <c r="M10" i="8"/>
  <c r="N10" i="8"/>
  <c r="O10" i="8"/>
  <c r="P10" i="8"/>
  <c r="Q10" i="8"/>
  <c r="R10" i="8"/>
  <c r="S10" i="8"/>
  <c r="T10" i="8"/>
  <c r="U10" i="8"/>
  <c r="V10" i="8"/>
  <c r="W10" i="8"/>
  <c r="X10" i="8"/>
  <c r="Y10" i="8"/>
  <c r="Z10" i="8"/>
  <c r="AA10" i="8"/>
  <c r="AB10" i="8"/>
  <c r="D6" i="8"/>
  <c r="E6" i="8"/>
  <c r="F6" i="8"/>
  <c r="G6" i="8"/>
  <c r="H6" i="8"/>
  <c r="I6" i="8"/>
  <c r="J6" i="8"/>
  <c r="K6" i="8"/>
  <c r="L6" i="8"/>
  <c r="P6" i="8"/>
  <c r="Q6" i="8"/>
  <c r="R6" i="8"/>
  <c r="S6" i="8"/>
  <c r="T6" i="8"/>
  <c r="U6" i="8"/>
  <c r="V6" i="8"/>
  <c r="W6" i="8"/>
  <c r="X6" i="8"/>
  <c r="Y6" i="8"/>
  <c r="Z6" i="8"/>
  <c r="AA6" i="8"/>
  <c r="AB6" i="8"/>
  <c r="D45" i="7"/>
  <c r="E45" i="7"/>
  <c r="F45" i="7"/>
  <c r="G45" i="7"/>
  <c r="H45" i="7"/>
  <c r="I45" i="7"/>
  <c r="J45" i="7"/>
  <c r="K45" i="7"/>
  <c r="L45" i="7"/>
  <c r="M45" i="7"/>
  <c r="N45" i="7"/>
  <c r="O45" i="7"/>
  <c r="P45" i="7"/>
  <c r="Q45" i="7"/>
  <c r="R45" i="7"/>
  <c r="S45" i="7"/>
  <c r="T45" i="7"/>
  <c r="U45" i="7"/>
  <c r="V45" i="7"/>
  <c r="W45" i="7"/>
  <c r="X45" i="7"/>
  <c r="Y45" i="7"/>
  <c r="Z45" i="7"/>
  <c r="AA45" i="7"/>
  <c r="AB45" i="7"/>
  <c r="D42" i="7"/>
  <c r="E42" i="7"/>
  <c r="F42" i="7"/>
  <c r="G42" i="7"/>
  <c r="H42" i="7"/>
  <c r="I42" i="7"/>
  <c r="J42" i="7"/>
  <c r="K42" i="7"/>
  <c r="L42" i="7"/>
  <c r="M42" i="7"/>
  <c r="N42" i="7"/>
  <c r="O42" i="7"/>
  <c r="P42" i="7"/>
  <c r="Q42" i="7"/>
  <c r="R42" i="7"/>
  <c r="S42" i="7"/>
  <c r="T42" i="7"/>
  <c r="U42" i="7"/>
  <c r="V42" i="7"/>
  <c r="W42" i="7"/>
  <c r="X42" i="7"/>
  <c r="Y42" i="7"/>
  <c r="Z42" i="7"/>
  <c r="AA42" i="7"/>
  <c r="AB42" i="7"/>
  <c r="D37" i="7"/>
  <c r="E37" i="7"/>
  <c r="F37" i="7"/>
  <c r="G37" i="7"/>
  <c r="H37" i="7"/>
  <c r="I37" i="7"/>
  <c r="J37" i="7"/>
  <c r="K37" i="7"/>
  <c r="L37" i="7"/>
  <c r="M37" i="7"/>
  <c r="N37" i="7"/>
  <c r="O37" i="7"/>
  <c r="P37" i="7"/>
  <c r="Q37" i="7"/>
  <c r="R37" i="7"/>
  <c r="S37" i="7"/>
  <c r="T37" i="7"/>
  <c r="U37" i="7"/>
  <c r="V37" i="7"/>
  <c r="W37" i="7"/>
  <c r="X37" i="7"/>
  <c r="Y37" i="7"/>
  <c r="Z37" i="7"/>
  <c r="AA37" i="7"/>
  <c r="AB37" i="7"/>
  <c r="D31" i="7"/>
  <c r="E31" i="7"/>
  <c r="F31" i="7"/>
  <c r="G31" i="7"/>
  <c r="H31" i="7"/>
  <c r="I31" i="7"/>
  <c r="J31" i="7"/>
  <c r="K31" i="7"/>
  <c r="L31" i="7"/>
  <c r="M31" i="7"/>
  <c r="N31" i="7"/>
  <c r="O31" i="7"/>
  <c r="P31" i="7"/>
  <c r="Q31" i="7"/>
  <c r="R31" i="7"/>
  <c r="S31" i="7"/>
  <c r="T31" i="7"/>
  <c r="U31" i="7"/>
  <c r="V31" i="7"/>
  <c r="W31" i="7"/>
  <c r="X31" i="7"/>
  <c r="Y31" i="7"/>
  <c r="Z31" i="7"/>
  <c r="AA31" i="7"/>
  <c r="AB31" i="7"/>
  <c r="D26" i="7"/>
  <c r="E26" i="7"/>
  <c r="F26" i="7"/>
  <c r="G26" i="7"/>
  <c r="H26" i="7"/>
  <c r="I26" i="7"/>
  <c r="J26" i="7"/>
  <c r="K26" i="7"/>
  <c r="L26" i="7"/>
  <c r="M26" i="7"/>
  <c r="N26" i="7"/>
  <c r="O26" i="7"/>
  <c r="P26" i="7"/>
  <c r="Q26" i="7"/>
  <c r="R26" i="7"/>
  <c r="S26" i="7"/>
  <c r="T26" i="7"/>
  <c r="U26" i="7"/>
  <c r="V26" i="7"/>
  <c r="W26" i="7"/>
  <c r="X26" i="7"/>
  <c r="Y26" i="7"/>
  <c r="Z26" i="7"/>
  <c r="AA26" i="7"/>
  <c r="AB26" i="7"/>
  <c r="D21" i="7"/>
  <c r="E21" i="7"/>
  <c r="F21" i="7"/>
  <c r="G21" i="7"/>
  <c r="H21" i="7"/>
  <c r="I21" i="7"/>
  <c r="J21" i="7"/>
  <c r="K21" i="7"/>
  <c r="L21" i="7"/>
  <c r="M21" i="7"/>
  <c r="N21" i="7"/>
  <c r="O21" i="7"/>
  <c r="P21" i="7"/>
  <c r="Q21" i="7"/>
  <c r="R21" i="7"/>
  <c r="S21" i="7"/>
  <c r="T21" i="7"/>
  <c r="U21" i="7"/>
  <c r="V21" i="7"/>
  <c r="W21" i="7"/>
  <c r="X21" i="7"/>
  <c r="Y21" i="7"/>
  <c r="Z21" i="7"/>
  <c r="AA21" i="7"/>
  <c r="AB21" i="7"/>
  <c r="E15" i="7"/>
  <c r="F15" i="7"/>
  <c r="G15" i="7"/>
  <c r="H15" i="7"/>
  <c r="I15" i="7"/>
  <c r="J15" i="7"/>
  <c r="K15" i="7"/>
  <c r="L15" i="7"/>
  <c r="M15" i="7"/>
  <c r="N15" i="7"/>
  <c r="O15" i="7"/>
  <c r="P15" i="7"/>
  <c r="Q15" i="7"/>
  <c r="R15" i="7"/>
  <c r="S15" i="7"/>
  <c r="T15" i="7"/>
  <c r="U15" i="7"/>
  <c r="V15" i="7"/>
  <c r="W15" i="7"/>
  <c r="X15" i="7"/>
  <c r="Y15" i="7"/>
  <c r="Z15" i="7"/>
  <c r="AA15" i="7"/>
  <c r="AB15" i="7"/>
  <c r="E11" i="7"/>
  <c r="F11" i="7"/>
  <c r="G11" i="7"/>
  <c r="H11" i="7"/>
  <c r="I11" i="7"/>
  <c r="J11" i="7"/>
  <c r="K11" i="7"/>
  <c r="L11" i="7"/>
  <c r="M11" i="7"/>
  <c r="N11" i="7"/>
  <c r="O11" i="7"/>
  <c r="P11" i="7"/>
  <c r="Q11" i="7"/>
  <c r="R11" i="7"/>
  <c r="S11" i="7"/>
  <c r="T11" i="7"/>
  <c r="U11" i="7"/>
  <c r="V11" i="7"/>
  <c r="W11" i="7"/>
  <c r="X11" i="7"/>
  <c r="Y11" i="7"/>
  <c r="Z11" i="7"/>
  <c r="AA11" i="7"/>
  <c r="AB11" i="7"/>
  <c r="D6" i="7"/>
  <c r="E6" i="7"/>
  <c r="F6" i="7"/>
  <c r="G6" i="7"/>
  <c r="H6" i="7"/>
  <c r="I6" i="7"/>
  <c r="J6" i="7"/>
  <c r="K6" i="7"/>
  <c r="L6" i="7"/>
  <c r="M6" i="7"/>
  <c r="N6" i="7"/>
  <c r="O6" i="7"/>
  <c r="P6" i="7"/>
  <c r="Q6" i="7"/>
  <c r="R6" i="7"/>
  <c r="S6" i="7"/>
  <c r="T6" i="7"/>
  <c r="U6" i="7"/>
  <c r="V6" i="7"/>
  <c r="W6" i="7"/>
  <c r="X6" i="7"/>
  <c r="Y6" i="7"/>
  <c r="Z6" i="7"/>
  <c r="AA6" i="7"/>
  <c r="AB6" i="7"/>
  <c r="D3" i="14"/>
  <c r="D51" i="14"/>
  <c r="E3" i="14"/>
  <c r="F3" i="14"/>
  <c r="G3" i="14"/>
  <c r="H3" i="14"/>
  <c r="I3" i="14"/>
  <c r="J3" i="14"/>
  <c r="K3" i="14"/>
  <c r="L3" i="14"/>
  <c r="B77" i="26"/>
  <c r="B76" i="26"/>
  <c r="B106" i="26"/>
  <c r="B105" i="26"/>
  <c r="B102" i="26"/>
  <c r="B101" i="26"/>
  <c r="B98" i="26"/>
  <c r="B97" i="26"/>
  <c r="B94" i="26"/>
  <c r="B93" i="26"/>
  <c r="B90" i="26"/>
  <c r="B87" i="26"/>
  <c r="B86" i="26"/>
  <c r="B85" i="26"/>
  <c r="B82" i="26"/>
  <c r="B81" i="26"/>
  <c r="B80" i="26"/>
  <c r="B73" i="26"/>
  <c r="B72" i="26"/>
  <c r="B71" i="26"/>
  <c r="B66" i="26"/>
  <c r="B65" i="26"/>
  <c r="B64" i="26"/>
  <c r="B61" i="26"/>
  <c r="B60" i="26"/>
  <c r="B57" i="26"/>
  <c r="B56" i="26"/>
  <c r="B55" i="26"/>
  <c r="B54" i="26"/>
  <c r="B51" i="26"/>
  <c r="B50" i="26"/>
  <c r="B49" i="26"/>
  <c r="B48" i="26"/>
  <c r="B47" i="26"/>
  <c r="B44" i="26"/>
  <c r="B43" i="26"/>
  <c r="B42" i="26"/>
  <c r="B41" i="26"/>
  <c r="B38" i="26"/>
  <c r="B37" i="26"/>
  <c r="B36" i="26"/>
  <c r="B35" i="26"/>
  <c r="B32" i="26"/>
  <c r="B31" i="26"/>
  <c r="B30" i="26"/>
  <c r="B29" i="26"/>
  <c r="B28" i="26"/>
  <c r="B25" i="26"/>
  <c r="B24" i="26"/>
  <c r="B23" i="26"/>
  <c r="B20" i="26"/>
  <c r="B19" i="26"/>
  <c r="B18" i="26"/>
  <c r="B17" i="26"/>
  <c r="D1" i="31"/>
  <c r="C1" i="10"/>
  <c r="D34" i="32"/>
  <c r="D33" i="32"/>
  <c r="D31" i="32"/>
  <c r="D30" i="32"/>
  <c r="D28" i="32"/>
  <c r="D27" i="32"/>
  <c r="D25" i="32"/>
  <c r="D24" i="32"/>
  <c r="D22" i="32"/>
  <c r="D19" i="32"/>
  <c r="D20" i="32"/>
  <c r="D18" i="32"/>
  <c r="D15" i="32"/>
  <c r="D16" i="32"/>
  <c r="D14" i="32"/>
  <c r="D12" i="32"/>
  <c r="D11" i="32"/>
  <c r="D4" i="32"/>
  <c r="D4" i="30"/>
  <c r="O13" i="34"/>
  <c r="N13" i="34"/>
  <c r="O12" i="34"/>
  <c r="N12" i="34"/>
  <c r="O11" i="34"/>
  <c r="N11" i="34"/>
  <c r="O10" i="34"/>
  <c r="N10" i="34"/>
  <c r="I3" i="34"/>
  <c r="O9" i="34"/>
  <c r="N9" i="34"/>
  <c r="O8" i="34"/>
  <c r="N8" i="34"/>
  <c r="G3" i="34"/>
  <c r="L8" i="34"/>
  <c r="K8" i="34"/>
  <c r="J8" i="34"/>
  <c r="I8" i="34"/>
  <c r="H8" i="34"/>
  <c r="G8" i="34"/>
  <c r="O7" i="34"/>
  <c r="N7" i="34"/>
  <c r="F3" i="34"/>
  <c r="O6" i="34"/>
  <c r="N6" i="34"/>
  <c r="E3" i="34"/>
  <c r="O5" i="34"/>
  <c r="N5" i="34"/>
  <c r="D3" i="34"/>
  <c r="L5" i="34"/>
  <c r="K5" i="34"/>
  <c r="J5" i="34"/>
  <c r="I5" i="34"/>
  <c r="H5" i="34"/>
  <c r="G5" i="34"/>
  <c r="R4" i="34"/>
  <c r="U4" i="34"/>
  <c r="U5" i="34"/>
  <c r="U6" i="34"/>
  <c r="U7" i="34"/>
  <c r="U8" i="34"/>
  <c r="U9" i="34"/>
  <c r="U10" i="34"/>
  <c r="U11" i="34"/>
  <c r="U12" i="34"/>
  <c r="U13" i="34"/>
  <c r="O4" i="34"/>
  <c r="N4" i="34"/>
  <c r="C3" i="34"/>
  <c r="L3" i="34"/>
  <c r="K3" i="34"/>
  <c r="J3" i="34"/>
  <c r="H3" i="34"/>
  <c r="R5" i="34"/>
  <c r="R6" i="34"/>
  <c r="R7" i="34"/>
  <c r="R8" i="34"/>
  <c r="R9" i="34"/>
  <c r="R10" i="34"/>
  <c r="R11" i="34"/>
  <c r="R12" i="34"/>
  <c r="R13" i="34"/>
  <c r="D7" i="32"/>
  <c r="D25" i="30"/>
  <c r="L12" i="10"/>
  <c r="L11" i="10"/>
  <c r="L10" i="10"/>
  <c r="L9" i="10"/>
  <c r="L8" i="10"/>
  <c r="L7" i="10"/>
  <c r="L6" i="10"/>
  <c r="L5" i="10"/>
  <c r="L4" i="10"/>
  <c r="D47" i="30"/>
  <c r="D48" i="30"/>
  <c r="D46" i="30"/>
  <c r="D44" i="30"/>
  <c r="D43" i="30"/>
  <c r="D39" i="30"/>
  <c r="D40" i="30"/>
  <c r="D41" i="30"/>
  <c r="D38" i="30"/>
  <c r="D33" i="30"/>
  <c r="D34" i="30"/>
  <c r="D35" i="30"/>
  <c r="D36" i="30"/>
  <c r="D32" i="30"/>
  <c r="D28" i="30"/>
  <c r="D29" i="30"/>
  <c r="D30" i="30"/>
  <c r="D27" i="30"/>
  <c r="D23" i="30"/>
  <c r="D24" i="30"/>
  <c r="D22" i="30"/>
  <c r="D17" i="30"/>
  <c r="D18" i="30"/>
  <c r="D19" i="30"/>
  <c r="D20" i="30"/>
  <c r="D16" i="30"/>
  <c r="D13" i="30"/>
  <c r="D14" i="30"/>
  <c r="D12" i="30"/>
  <c r="D8" i="30"/>
  <c r="D9" i="30"/>
  <c r="D10" i="30"/>
  <c r="D7" i="30"/>
  <c r="AE35" i="32"/>
  <c r="AD35" i="32"/>
  <c r="AF35" i="32"/>
  <c r="B35" i="32"/>
  <c r="AE34" i="32"/>
  <c r="B34" i="32"/>
  <c r="A34" i="32"/>
  <c r="AC33" i="32"/>
  <c r="AD33" i="32"/>
  <c r="B33" i="32"/>
  <c r="A33" i="32"/>
  <c r="AB32" i="32"/>
  <c r="AA32" i="32"/>
  <c r="Z32" i="32"/>
  <c r="Y32" i="32"/>
  <c r="X32" i="32"/>
  <c r="W32" i="32"/>
  <c r="V32" i="32"/>
  <c r="U32" i="32"/>
  <c r="T32" i="32"/>
  <c r="S32" i="32"/>
  <c r="R32" i="32"/>
  <c r="Q32" i="32"/>
  <c r="P32" i="32"/>
  <c r="O32" i="32"/>
  <c r="N32" i="32"/>
  <c r="M32" i="32"/>
  <c r="D32" i="32"/>
  <c r="B12" i="31"/>
  <c r="C32" i="32"/>
  <c r="B32" i="32"/>
  <c r="A32" i="32"/>
  <c r="B31" i="32"/>
  <c r="A31" i="32"/>
  <c r="AC30" i="32"/>
  <c r="AD30" i="32"/>
  <c r="B30" i="32"/>
  <c r="A30" i="32"/>
  <c r="AB29" i="32"/>
  <c r="AA29" i="32"/>
  <c r="Z29" i="32"/>
  <c r="Y29" i="32"/>
  <c r="X29" i="32"/>
  <c r="W29" i="32"/>
  <c r="V29" i="32"/>
  <c r="U29" i="32"/>
  <c r="T29" i="32"/>
  <c r="S29" i="32"/>
  <c r="R29" i="32"/>
  <c r="Q29" i="32"/>
  <c r="P29" i="32"/>
  <c r="O29" i="32"/>
  <c r="N29" i="32"/>
  <c r="M29" i="32"/>
  <c r="C29" i="32"/>
  <c r="B29" i="32"/>
  <c r="A29" i="32"/>
  <c r="AE28" i="32"/>
  <c r="AD28" i="32"/>
  <c r="AC28" i="32"/>
  <c r="B28" i="32"/>
  <c r="A28" i="32"/>
  <c r="B27" i="32"/>
  <c r="A27" i="32"/>
  <c r="AB26" i="32"/>
  <c r="AA26" i="32"/>
  <c r="Z26" i="32"/>
  <c r="Y26" i="32"/>
  <c r="X26" i="32"/>
  <c r="W26" i="32"/>
  <c r="V26" i="32"/>
  <c r="U26" i="32"/>
  <c r="T26" i="32"/>
  <c r="S26" i="32"/>
  <c r="R26" i="32"/>
  <c r="Q26" i="32"/>
  <c r="P26" i="32"/>
  <c r="O26" i="32"/>
  <c r="N26" i="32"/>
  <c r="M26" i="32"/>
  <c r="C26" i="32"/>
  <c r="B26" i="32"/>
  <c r="A26" i="32"/>
  <c r="AD25" i="32"/>
  <c r="AE25" i="32"/>
  <c r="B25" i="32"/>
  <c r="A25" i="32"/>
  <c r="B24" i="32"/>
  <c r="A24" i="32"/>
  <c r="AB23" i="32"/>
  <c r="AA23" i="32"/>
  <c r="Z23" i="32"/>
  <c r="Y23" i="32"/>
  <c r="X23" i="32"/>
  <c r="W23" i="32"/>
  <c r="V23" i="32"/>
  <c r="U23" i="32"/>
  <c r="T23" i="32"/>
  <c r="S23" i="32"/>
  <c r="R23" i="32"/>
  <c r="Q23" i="32"/>
  <c r="P23" i="32"/>
  <c r="O23" i="32"/>
  <c r="N23" i="32"/>
  <c r="M23" i="32"/>
  <c r="C23" i="32"/>
  <c r="B23" i="32"/>
  <c r="A23" i="32"/>
  <c r="AD22" i="32"/>
  <c r="AE22" i="32"/>
  <c r="B22" i="32"/>
  <c r="A22" i="32"/>
  <c r="AB21" i="32"/>
  <c r="AA21" i="32"/>
  <c r="Z21" i="32"/>
  <c r="Y21" i="32"/>
  <c r="X21" i="32"/>
  <c r="W21" i="32"/>
  <c r="V21" i="32"/>
  <c r="U21" i="32"/>
  <c r="T21" i="32"/>
  <c r="S21" i="32"/>
  <c r="R21" i="32"/>
  <c r="Q21" i="32"/>
  <c r="P21" i="32"/>
  <c r="O21" i="32"/>
  <c r="N21" i="32"/>
  <c r="M21" i="32"/>
  <c r="D21" i="32"/>
  <c r="B8" i="31"/>
  <c r="C21" i="32"/>
  <c r="B21" i="32"/>
  <c r="A21" i="32"/>
  <c r="AD20" i="32"/>
  <c r="B20" i="32"/>
  <c r="A20" i="32"/>
  <c r="B19" i="32"/>
  <c r="A19" i="32"/>
  <c r="AC18" i="32"/>
  <c r="AE18" i="32"/>
  <c r="B18" i="32"/>
  <c r="A18" i="32"/>
  <c r="AB17" i="32"/>
  <c r="AA17" i="32"/>
  <c r="Z17" i="32"/>
  <c r="Y17" i="32"/>
  <c r="X17" i="32"/>
  <c r="W17" i="32"/>
  <c r="V17" i="32"/>
  <c r="U17" i="32"/>
  <c r="T17" i="32"/>
  <c r="S17" i="32"/>
  <c r="R17" i="32"/>
  <c r="Q17" i="32"/>
  <c r="P17" i="32"/>
  <c r="O17" i="32"/>
  <c r="N17" i="32"/>
  <c r="M17" i="32"/>
  <c r="C17" i="32"/>
  <c r="B17" i="32"/>
  <c r="A17" i="32"/>
  <c r="AE16" i="32"/>
  <c r="AD16" i="32"/>
  <c r="AC16" i="32"/>
  <c r="B16" i="32"/>
  <c r="A16" i="32"/>
  <c r="AE15" i="32"/>
  <c r="AD15" i="32"/>
  <c r="AF15" i="32"/>
  <c r="B15" i="32"/>
  <c r="A15" i="32"/>
  <c r="B14" i="32"/>
  <c r="A14" i="32"/>
  <c r="AB13" i="32"/>
  <c r="AA13" i="32"/>
  <c r="Z13" i="32"/>
  <c r="Y13" i="32"/>
  <c r="X13" i="32"/>
  <c r="W13" i="32"/>
  <c r="V13" i="32"/>
  <c r="U13" i="32"/>
  <c r="T13" i="32"/>
  <c r="S13" i="32"/>
  <c r="R13" i="32"/>
  <c r="Q13" i="32"/>
  <c r="P13" i="32"/>
  <c r="O13" i="32"/>
  <c r="N13" i="32"/>
  <c r="M13" i="32"/>
  <c r="L13" i="32"/>
  <c r="L37" i="32"/>
  <c r="K13" i="32"/>
  <c r="K37" i="32"/>
  <c r="J13" i="32"/>
  <c r="J37" i="32"/>
  <c r="I13" i="32"/>
  <c r="I37" i="32"/>
  <c r="H13" i="32"/>
  <c r="H37" i="32"/>
  <c r="G13" i="32"/>
  <c r="G37" i="32"/>
  <c r="F13" i="32"/>
  <c r="F37" i="32"/>
  <c r="C13" i="32"/>
  <c r="B13" i="32"/>
  <c r="A13" i="32"/>
  <c r="AE12" i="32"/>
  <c r="B12" i="32"/>
  <c r="A12" i="32"/>
  <c r="AC11" i="32"/>
  <c r="AE11" i="32"/>
  <c r="B11" i="32"/>
  <c r="A11" i="32"/>
  <c r="AB10" i="32"/>
  <c r="AA10" i="32"/>
  <c r="Z10" i="32"/>
  <c r="Y10" i="32"/>
  <c r="X10" i="32"/>
  <c r="W10" i="32"/>
  <c r="V10" i="32"/>
  <c r="U10" i="32"/>
  <c r="T10" i="32"/>
  <c r="S10" i="32"/>
  <c r="R10" i="32"/>
  <c r="Q10" i="32"/>
  <c r="P10" i="32"/>
  <c r="O10" i="32"/>
  <c r="N10" i="32"/>
  <c r="M10" i="32"/>
  <c r="D10" i="32"/>
  <c r="C10" i="32"/>
  <c r="B10" i="32"/>
  <c r="A10" i="32"/>
  <c r="AD9" i="32"/>
  <c r="AC9" i="32"/>
  <c r="AE9" i="32"/>
  <c r="B9" i="32"/>
  <c r="A9" i="32"/>
  <c r="AE8" i="32"/>
  <c r="B8" i="32"/>
  <c r="A8" i="32"/>
  <c r="AE7" i="32"/>
  <c r="AC7" i="32"/>
  <c r="AD7" i="32"/>
  <c r="B7" i="32"/>
  <c r="A7" i="32"/>
  <c r="AB6" i="32"/>
  <c r="AA6" i="32"/>
  <c r="Z6" i="32"/>
  <c r="Y6" i="32"/>
  <c r="X6" i="32"/>
  <c r="W6" i="32"/>
  <c r="V6" i="32"/>
  <c r="U6" i="32"/>
  <c r="T6" i="32"/>
  <c r="S6" i="32"/>
  <c r="R6" i="32"/>
  <c r="Q6" i="32"/>
  <c r="P6" i="32"/>
  <c r="O6" i="32"/>
  <c r="N6" i="32"/>
  <c r="M6" i="32"/>
  <c r="D6" i="32"/>
  <c r="C6" i="32"/>
  <c r="B6" i="32"/>
  <c r="A6" i="32"/>
  <c r="AG50" i="30"/>
  <c r="AF49" i="30"/>
  <c r="AE49" i="30"/>
  <c r="AD49" i="30"/>
  <c r="B49" i="30"/>
  <c r="AF48" i="30"/>
  <c r="AE48" i="30"/>
  <c r="AD48" i="30"/>
  <c r="B48" i="30"/>
  <c r="A48" i="30"/>
  <c r="AF47" i="30"/>
  <c r="AE47" i="30"/>
  <c r="AD47" i="30"/>
  <c r="B47" i="30"/>
  <c r="A47" i="30"/>
  <c r="AF46" i="30"/>
  <c r="AE46" i="30"/>
  <c r="AD46" i="30"/>
  <c r="B46" i="30"/>
  <c r="A46" i="30"/>
  <c r="AC45" i="30"/>
  <c r="AB45" i="30"/>
  <c r="AA45" i="30"/>
  <c r="Z45" i="30"/>
  <c r="Y45" i="30"/>
  <c r="X45" i="30"/>
  <c r="W45" i="30"/>
  <c r="V45" i="30"/>
  <c r="U45" i="30"/>
  <c r="T45" i="30"/>
  <c r="S45" i="30"/>
  <c r="R45" i="30"/>
  <c r="Q45" i="30"/>
  <c r="P45" i="30"/>
  <c r="O45" i="30"/>
  <c r="N45" i="30"/>
  <c r="M45" i="30"/>
  <c r="L45" i="30"/>
  <c r="K45" i="30"/>
  <c r="J45" i="30"/>
  <c r="I45" i="30"/>
  <c r="H45" i="30"/>
  <c r="G45" i="30"/>
  <c r="F45" i="30"/>
  <c r="E45" i="30"/>
  <c r="D45" i="30"/>
  <c r="B12" i="10"/>
  <c r="C45" i="30"/>
  <c r="B45" i="30"/>
  <c r="A45" i="30"/>
  <c r="AF44" i="30"/>
  <c r="AE44" i="30"/>
  <c r="AD44" i="30"/>
  <c r="B44" i="30"/>
  <c r="A44" i="30"/>
  <c r="AF43" i="30"/>
  <c r="AE43" i="30"/>
  <c r="AD43" i="30"/>
  <c r="B43" i="30"/>
  <c r="A43" i="30"/>
  <c r="AC42" i="30"/>
  <c r="AB42" i="30"/>
  <c r="AA42" i="30"/>
  <c r="Z42" i="30"/>
  <c r="Y42" i="30"/>
  <c r="X42" i="30"/>
  <c r="W42" i="30"/>
  <c r="V42" i="30"/>
  <c r="U42" i="30"/>
  <c r="T42" i="30"/>
  <c r="S42" i="30"/>
  <c r="R42" i="30"/>
  <c r="Q42" i="30"/>
  <c r="P42" i="30"/>
  <c r="O42" i="30"/>
  <c r="N42" i="30"/>
  <c r="M42" i="30"/>
  <c r="L42" i="30"/>
  <c r="K42" i="30"/>
  <c r="J42" i="30"/>
  <c r="I42" i="30"/>
  <c r="H42" i="30"/>
  <c r="G42" i="30"/>
  <c r="F42" i="30"/>
  <c r="E42" i="30"/>
  <c r="D42" i="30"/>
  <c r="B11" i="10"/>
  <c r="C42" i="30"/>
  <c r="B42" i="30"/>
  <c r="A42" i="30"/>
  <c r="AF41" i="30"/>
  <c r="AE41" i="30"/>
  <c r="AD41" i="30"/>
  <c r="B41" i="30"/>
  <c r="A41" i="30"/>
  <c r="AF40" i="30"/>
  <c r="AE40" i="30"/>
  <c r="AD40" i="30"/>
  <c r="B40" i="30"/>
  <c r="A40" i="30"/>
  <c r="AF39" i="30"/>
  <c r="AE39" i="30"/>
  <c r="AD39" i="30"/>
  <c r="B39" i="30"/>
  <c r="A39" i="30"/>
  <c r="AF38" i="30"/>
  <c r="AE38" i="30"/>
  <c r="AD38" i="30"/>
  <c r="B38" i="30"/>
  <c r="A38" i="30"/>
  <c r="AC37" i="30"/>
  <c r="AB37" i="30"/>
  <c r="AA37" i="30"/>
  <c r="Z37" i="30"/>
  <c r="Y37" i="30"/>
  <c r="X37" i="30"/>
  <c r="W37" i="30"/>
  <c r="V37" i="30"/>
  <c r="U37" i="30"/>
  <c r="T37" i="30"/>
  <c r="S37" i="30"/>
  <c r="R37" i="30"/>
  <c r="Q37" i="30"/>
  <c r="P37" i="30"/>
  <c r="O37" i="30"/>
  <c r="N37" i="30"/>
  <c r="M37" i="30"/>
  <c r="L37" i="30"/>
  <c r="K37" i="30"/>
  <c r="J37" i="30"/>
  <c r="I37" i="30"/>
  <c r="H37" i="30"/>
  <c r="G37" i="30"/>
  <c r="F37" i="30"/>
  <c r="E37" i="30"/>
  <c r="D37" i="30"/>
  <c r="B10" i="10"/>
  <c r="C37" i="30"/>
  <c r="B37" i="30"/>
  <c r="A37" i="30"/>
  <c r="AF36" i="30"/>
  <c r="AE36" i="30"/>
  <c r="AD36" i="30"/>
  <c r="B36" i="30"/>
  <c r="A36" i="30"/>
  <c r="AF35" i="30"/>
  <c r="AE35" i="30"/>
  <c r="AD35" i="30"/>
  <c r="B35" i="30"/>
  <c r="A35" i="30"/>
  <c r="AF34" i="30"/>
  <c r="AE34" i="30"/>
  <c r="AD34" i="30"/>
  <c r="B34" i="30"/>
  <c r="A34" i="30"/>
  <c r="AF33" i="30"/>
  <c r="AE33" i="30"/>
  <c r="AD33" i="30"/>
  <c r="B33" i="30"/>
  <c r="A33" i="30"/>
  <c r="AF32" i="30"/>
  <c r="AE32" i="30"/>
  <c r="AD32" i="30"/>
  <c r="B32" i="30"/>
  <c r="A32"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F30" i="30"/>
  <c r="AE30" i="30"/>
  <c r="AD30" i="30"/>
  <c r="B30" i="30"/>
  <c r="A30" i="30"/>
  <c r="AF29" i="30"/>
  <c r="AE29" i="30"/>
  <c r="AD29" i="30"/>
  <c r="B29" i="30"/>
  <c r="A29" i="30"/>
  <c r="AF28" i="30"/>
  <c r="AE28" i="30"/>
  <c r="AD28" i="30"/>
  <c r="B28" i="30"/>
  <c r="A28" i="30"/>
  <c r="AF27" i="30"/>
  <c r="AE27" i="30"/>
  <c r="AD27" i="30"/>
  <c r="B27" i="30"/>
  <c r="A27" i="30"/>
  <c r="AC26" i="30"/>
  <c r="AB26" i="30"/>
  <c r="AA26" i="30"/>
  <c r="Z26" i="30"/>
  <c r="Y26" i="30"/>
  <c r="X26" i="30"/>
  <c r="W26" i="30"/>
  <c r="V26" i="30"/>
  <c r="U26" i="30"/>
  <c r="T26" i="30"/>
  <c r="S26" i="30"/>
  <c r="R26" i="30"/>
  <c r="Q26" i="30"/>
  <c r="P26" i="30"/>
  <c r="O26" i="30"/>
  <c r="N26" i="30"/>
  <c r="G26" i="30"/>
  <c r="F26" i="30"/>
  <c r="E26" i="30"/>
  <c r="D26" i="30"/>
  <c r="B8" i="10"/>
  <c r="C26" i="30"/>
  <c r="B26" i="30"/>
  <c r="A26" i="30"/>
  <c r="AF25" i="30"/>
  <c r="AE25" i="30"/>
  <c r="AD25" i="30"/>
  <c r="B25" i="30"/>
  <c r="A25" i="30"/>
  <c r="AF24" i="30"/>
  <c r="AE24" i="30"/>
  <c r="AD24" i="30"/>
  <c r="B24" i="30"/>
  <c r="A24" i="30"/>
  <c r="AF23" i="30"/>
  <c r="AE23" i="30"/>
  <c r="AD23" i="30"/>
  <c r="B23" i="30"/>
  <c r="A23" i="30"/>
  <c r="AF22" i="30"/>
  <c r="AE22" i="30"/>
  <c r="AD22" i="30"/>
  <c r="B22" i="30"/>
  <c r="A22"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F20" i="30"/>
  <c r="AE20" i="30"/>
  <c r="AD20" i="30"/>
  <c r="B20" i="30"/>
  <c r="A20" i="30"/>
  <c r="AF19" i="30"/>
  <c r="AE19" i="30"/>
  <c r="AD19" i="30"/>
  <c r="B19" i="30"/>
  <c r="A19" i="30"/>
  <c r="AF18" i="30"/>
  <c r="AE18" i="30"/>
  <c r="AG18" i="30"/>
  <c r="AD18" i="30"/>
  <c r="B18" i="30"/>
  <c r="A18" i="30"/>
  <c r="AF17" i="30"/>
  <c r="AE17" i="30"/>
  <c r="AD17" i="30"/>
  <c r="B17" i="30"/>
  <c r="A17" i="30"/>
  <c r="AF16" i="30"/>
  <c r="AE16" i="30"/>
  <c r="AD16" i="30"/>
  <c r="B16" i="30"/>
  <c r="A16"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B6" i="10"/>
  <c r="C15" i="30"/>
  <c r="B15" i="30"/>
  <c r="A15" i="30"/>
  <c r="AF14" i="30"/>
  <c r="AE14" i="30"/>
  <c r="AD14" i="30"/>
  <c r="B14" i="30"/>
  <c r="A14" i="30"/>
  <c r="AF13" i="30"/>
  <c r="AE13" i="30"/>
  <c r="AD13" i="30"/>
  <c r="B13" i="30"/>
  <c r="A13" i="30"/>
  <c r="AF12" i="30"/>
  <c r="AE12" i="30"/>
  <c r="AD12" i="30"/>
  <c r="B12" i="30"/>
  <c r="A12" i="30"/>
  <c r="AC11" i="30"/>
  <c r="AB11" i="30"/>
  <c r="AA11" i="30"/>
  <c r="Z11" i="30"/>
  <c r="Y11" i="30"/>
  <c r="X11" i="30"/>
  <c r="W11" i="30"/>
  <c r="V11" i="30"/>
  <c r="U11" i="30"/>
  <c r="T11" i="30"/>
  <c r="S11" i="30"/>
  <c r="R11" i="30"/>
  <c r="Q11" i="30"/>
  <c r="P11" i="30"/>
  <c r="O11" i="30"/>
  <c r="N11" i="30"/>
  <c r="G11" i="30"/>
  <c r="F11" i="30"/>
  <c r="E11" i="30"/>
  <c r="D11" i="30"/>
  <c r="C11" i="30"/>
  <c r="B11" i="30"/>
  <c r="A11" i="30"/>
  <c r="AF10" i="30"/>
  <c r="AE10" i="30"/>
  <c r="AD10" i="30"/>
  <c r="B10" i="30"/>
  <c r="A10" i="30"/>
  <c r="AF9" i="30"/>
  <c r="AE9" i="30"/>
  <c r="AD9" i="30"/>
  <c r="B9" i="30"/>
  <c r="A9" i="30"/>
  <c r="AF8" i="30"/>
  <c r="AE8" i="30"/>
  <c r="AD8" i="30"/>
  <c r="B8" i="30"/>
  <c r="A8" i="30"/>
  <c r="AF7" i="30"/>
  <c r="AE7" i="30"/>
  <c r="AD7" i="30"/>
  <c r="B7" i="30"/>
  <c r="A7" i="30"/>
  <c r="AC6" i="30"/>
  <c r="AB6" i="30"/>
  <c r="AA6" i="30"/>
  <c r="Z6" i="30"/>
  <c r="Y6" i="30"/>
  <c r="X6" i="30"/>
  <c r="W6" i="30"/>
  <c r="V6" i="30"/>
  <c r="U6" i="30"/>
  <c r="T6" i="30"/>
  <c r="S6" i="30"/>
  <c r="R6" i="30"/>
  <c r="Q6" i="30"/>
  <c r="P6" i="30"/>
  <c r="O6" i="30"/>
  <c r="N6" i="30"/>
  <c r="M6" i="30"/>
  <c r="L6" i="30"/>
  <c r="K6" i="30"/>
  <c r="J6" i="30"/>
  <c r="I6" i="30"/>
  <c r="H6" i="30"/>
  <c r="G6" i="30"/>
  <c r="F6" i="30"/>
  <c r="E6" i="30"/>
  <c r="D6" i="30"/>
  <c r="B4" i="10"/>
  <c r="C6" i="30"/>
  <c r="B6" i="30"/>
  <c r="A6" i="30"/>
  <c r="AC10" i="32"/>
  <c r="B5" i="31"/>
  <c r="M37" i="32"/>
  <c r="S37" i="32"/>
  <c r="Y37" i="32"/>
  <c r="N37" i="32"/>
  <c r="T37" i="32"/>
  <c r="Z37" i="32"/>
  <c r="O37" i="32"/>
  <c r="U37" i="32"/>
  <c r="AA37" i="32"/>
  <c r="AE21" i="32"/>
  <c r="P37" i="32"/>
  <c r="V37" i="32"/>
  <c r="AB37" i="32"/>
  <c r="Q37" i="32"/>
  <c r="W37" i="32"/>
  <c r="C37" i="32"/>
  <c r="R37" i="32"/>
  <c r="X37" i="32"/>
  <c r="AC6" i="32"/>
  <c r="B4" i="31"/>
  <c r="AF28" i="32"/>
  <c r="AF16" i="32"/>
  <c r="AC21" i="32"/>
  <c r="AD10" i="32"/>
  <c r="AF9" i="32"/>
  <c r="AD6" i="32"/>
  <c r="AF7" i="32"/>
  <c r="AF25" i="32"/>
  <c r="AF22" i="32"/>
  <c r="AG48" i="30"/>
  <c r="AG39" i="30"/>
  <c r="AG19" i="30"/>
  <c r="AG22" i="30"/>
  <c r="AG28" i="30"/>
  <c r="AG17" i="30"/>
  <c r="AG9" i="30"/>
  <c r="AG8" i="30"/>
  <c r="AG20" i="30"/>
  <c r="AE21" i="30"/>
  <c r="B7" i="10"/>
  <c r="AG29" i="30"/>
  <c r="AE31" i="30"/>
  <c r="B9" i="10"/>
  <c r="AG32" i="30"/>
  <c r="AE11" i="30"/>
  <c r="B5" i="10"/>
  <c r="L51" i="30"/>
  <c r="AG40" i="30"/>
  <c r="AD42" i="30"/>
  <c r="C51" i="30"/>
  <c r="I51" i="30"/>
  <c r="O51" i="30"/>
  <c r="U51" i="30"/>
  <c r="AA51" i="30"/>
  <c r="J51" i="30"/>
  <c r="P51" i="30"/>
  <c r="V51" i="30"/>
  <c r="AB51" i="30"/>
  <c r="AG10" i="30"/>
  <c r="AG16" i="30"/>
  <c r="AG38" i="30"/>
  <c r="K51" i="30"/>
  <c r="Q51" i="30"/>
  <c r="W51" i="30"/>
  <c r="AC51" i="30"/>
  <c r="R51" i="30"/>
  <c r="AE42" i="30"/>
  <c r="G51" i="30"/>
  <c r="M51" i="30"/>
  <c r="S51" i="30"/>
  <c r="Y51" i="30"/>
  <c r="AD11" i="30"/>
  <c r="F51" i="30"/>
  <c r="X51" i="30"/>
  <c r="AG25" i="30"/>
  <c r="AG24" i="30"/>
  <c r="AG30" i="30"/>
  <c r="AG36" i="30"/>
  <c r="AG41" i="30"/>
  <c r="H51" i="30"/>
  <c r="N51" i="30"/>
  <c r="T51" i="30"/>
  <c r="Z51" i="30"/>
  <c r="AG47" i="30"/>
  <c r="AG46" i="30"/>
  <c r="AF45" i="30"/>
  <c r="AG44" i="30"/>
  <c r="AG43" i="30"/>
  <c r="AF37" i="30"/>
  <c r="AG35" i="30"/>
  <c r="AG34" i="30"/>
  <c r="AG33" i="30"/>
  <c r="AG27" i="30"/>
  <c r="AG23" i="30"/>
  <c r="AG49" i="30"/>
  <c r="AD21" i="30"/>
  <c r="AF26" i="30"/>
  <c r="AD31" i="30"/>
  <c r="AF15" i="30"/>
  <c r="AG14" i="30"/>
  <c r="AG13" i="30"/>
  <c r="AG12" i="30"/>
  <c r="AG7" i="30"/>
  <c r="D51" i="30"/>
  <c r="AF6" i="30"/>
  <c r="AE20" i="32"/>
  <c r="AF20" i="32"/>
  <c r="AE30" i="32"/>
  <c r="AF30" i="32"/>
  <c r="AE33" i="32"/>
  <c r="AF33" i="32"/>
  <c r="AC34" i="32"/>
  <c r="AE6" i="32"/>
  <c r="AC8" i="32"/>
  <c r="AE10" i="32"/>
  <c r="AD11" i="32"/>
  <c r="AF11" i="32"/>
  <c r="AC12" i="32"/>
  <c r="AC15" i="32"/>
  <c r="AD18" i="32"/>
  <c r="AF18" i="32"/>
  <c r="AD21" i="32"/>
  <c r="AD34" i="32"/>
  <c r="AF34" i="32"/>
  <c r="AC35" i="32"/>
  <c r="AD8" i="32"/>
  <c r="AF8" i="32"/>
  <c r="AD12" i="32"/>
  <c r="AF12" i="32"/>
  <c r="AC22" i="32"/>
  <c r="AC25" i="32"/>
  <c r="AD32" i="32"/>
  <c r="AC32" i="32"/>
  <c r="AC20" i="32"/>
  <c r="AF31" i="30"/>
  <c r="AF42" i="30"/>
  <c r="AD6" i="30"/>
  <c r="AD37" i="30"/>
  <c r="AD45" i="30"/>
  <c r="E51" i="30"/>
  <c r="AD15" i="30"/>
  <c r="AD26" i="30"/>
  <c r="AF11" i="30"/>
  <c r="AF21" i="30"/>
  <c r="AE6" i="30"/>
  <c r="AE15" i="30"/>
  <c r="AE26" i="30"/>
  <c r="AE37" i="30"/>
  <c r="AE45" i="30"/>
  <c r="C13" i="8"/>
  <c r="C12" i="34"/>
  <c r="D12" i="34"/>
  <c r="E12" i="34"/>
  <c r="F12" i="34"/>
  <c r="G12" i="34"/>
  <c r="H12" i="34"/>
  <c r="I12" i="34"/>
  <c r="J12" i="34"/>
  <c r="K12" i="34"/>
  <c r="L12" i="34"/>
  <c r="C45" i="7"/>
  <c r="C11" i="34"/>
  <c r="D11" i="34"/>
  <c r="E11" i="34"/>
  <c r="F11" i="34"/>
  <c r="G11" i="34"/>
  <c r="H11" i="34"/>
  <c r="I11" i="34"/>
  <c r="J11" i="34"/>
  <c r="K11" i="34"/>
  <c r="L11" i="34"/>
  <c r="C42" i="7"/>
  <c r="C10" i="34"/>
  <c r="D10" i="34"/>
  <c r="E10" i="34"/>
  <c r="F10" i="34"/>
  <c r="G10" i="34"/>
  <c r="H10" i="34"/>
  <c r="I10" i="34"/>
  <c r="J10" i="34"/>
  <c r="K10" i="34"/>
  <c r="L10" i="34"/>
  <c r="C37" i="7"/>
  <c r="C9" i="34"/>
  <c r="D9" i="34"/>
  <c r="E9" i="34"/>
  <c r="F9" i="34"/>
  <c r="G9" i="34"/>
  <c r="H9" i="34"/>
  <c r="I9" i="34"/>
  <c r="J9" i="34"/>
  <c r="K9" i="34"/>
  <c r="L9" i="34"/>
  <c r="C31" i="7"/>
  <c r="C7" i="34"/>
  <c r="D7" i="34"/>
  <c r="E7" i="34"/>
  <c r="F7" i="34"/>
  <c r="G7" i="34"/>
  <c r="H7" i="34"/>
  <c r="I7" i="34"/>
  <c r="J7" i="34"/>
  <c r="K7" i="34"/>
  <c r="L7" i="34"/>
  <c r="C21" i="7"/>
  <c r="D15" i="7"/>
  <c r="C6" i="34"/>
  <c r="D6" i="34"/>
  <c r="E6" i="34"/>
  <c r="F6" i="34"/>
  <c r="G6" i="34"/>
  <c r="H6" i="34"/>
  <c r="I6" i="34"/>
  <c r="J6" i="34"/>
  <c r="K6" i="34"/>
  <c r="L6" i="34"/>
  <c r="C15" i="7"/>
  <c r="C4" i="34"/>
  <c r="D4" i="34"/>
  <c r="E4" i="34"/>
  <c r="F4" i="34"/>
  <c r="G4" i="34"/>
  <c r="H4" i="34"/>
  <c r="I4" i="34"/>
  <c r="J4" i="34"/>
  <c r="K4" i="34"/>
  <c r="L4" i="34"/>
  <c r="C6" i="7"/>
  <c r="AF21" i="32"/>
  <c r="AG37" i="30"/>
  <c r="AG15" i="30"/>
  <c r="AF10" i="32"/>
  <c r="AF6" i="32"/>
  <c r="AG21" i="30"/>
  <c r="AG11" i="30"/>
  <c r="AG31" i="30"/>
  <c r="AE51" i="30"/>
  <c r="AG42" i="30"/>
  <c r="AG45" i="30"/>
  <c r="AG26" i="30"/>
  <c r="AF51" i="30"/>
  <c r="AG6" i="30"/>
  <c r="AE32" i="32"/>
  <c r="AF32" i="32"/>
  <c r="AD51" i="30"/>
  <c r="D6" i="23"/>
  <c r="E6" i="23"/>
  <c r="F6" i="23"/>
  <c r="F53" i="22"/>
  <c r="E53" i="22"/>
  <c r="D53" i="22"/>
  <c r="F48" i="22"/>
  <c r="E48" i="22"/>
  <c r="D48" i="22"/>
  <c r="F44" i="22"/>
  <c r="E44" i="22"/>
  <c r="D44" i="22"/>
  <c r="F38" i="22"/>
  <c r="E38" i="22"/>
  <c r="D38" i="22"/>
  <c r="F31" i="22"/>
  <c r="E31" i="22"/>
  <c r="D31" i="22"/>
  <c r="F25" i="22"/>
  <c r="E25" i="22"/>
  <c r="D25" i="22"/>
  <c r="F19" i="22"/>
  <c r="E19" i="22"/>
  <c r="D19" i="22"/>
  <c r="F12" i="22"/>
  <c r="E12" i="22"/>
  <c r="D12" i="22"/>
  <c r="F7" i="22"/>
  <c r="E7" i="22"/>
  <c r="D7" i="22"/>
  <c r="AG51" i="30"/>
  <c r="E15" i="23"/>
  <c r="F15" i="23"/>
  <c r="D15" i="23"/>
  <c r="F39" i="23"/>
  <c r="E39" i="23"/>
  <c r="D39" i="23"/>
  <c r="F35" i="23"/>
  <c r="E35" i="23"/>
  <c r="D35" i="23"/>
  <c r="F31" i="23"/>
  <c r="E31" i="23"/>
  <c r="D31" i="23"/>
  <c r="F27" i="23"/>
  <c r="E27" i="23"/>
  <c r="D27" i="23"/>
  <c r="F23" i="23"/>
  <c r="E23" i="23"/>
  <c r="D23" i="23"/>
  <c r="F20" i="23"/>
  <c r="E20" i="23"/>
  <c r="D20" i="23"/>
  <c r="F10" i="23"/>
  <c r="E10" i="23"/>
  <c r="D10" i="23"/>
  <c r="AD31" i="32"/>
  <c r="AD19" i="32"/>
  <c r="D17" i="32"/>
  <c r="B7" i="31"/>
  <c r="AE19" i="32"/>
  <c r="AC19" i="32"/>
  <c r="D13" i="32"/>
  <c r="B6" i="31"/>
  <c r="AE14" i="32"/>
  <c r="AC14" i="32"/>
  <c r="AD14" i="32"/>
  <c r="D42" i="23"/>
  <c r="E42" i="23"/>
  <c r="F42" i="23"/>
  <c r="D56" i="22"/>
  <c r="F56" i="22"/>
  <c r="E56" i="22"/>
  <c r="AE19" i="8"/>
  <c r="E9" i="11"/>
  <c r="E10" i="11"/>
  <c r="E11" i="11"/>
  <c r="AE33" i="8"/>
  <c r="AE9" i="8"/>
  <c r="AD15" i="8"/>
  <c r="D8" i="11"/>
  <c r="D8" i="34"/>
  <c r="E8" i="34"/>
  <c r="F8" i="34"/>
  <c r="D5" i="34"/>
  <c r="E5" i="34"/>
  <c r="F5" i="34"/>
  <c r="A34" i="15"/>
  <c r="A30" i="15"/>
  <c r="A17" i="15"/>
  <c r="A3" i="15"/>
  <c r="D35" i="15"/>
  <c r="D11" i="15"/>
  <c r="E82" i="14"/>
  <c r="F82" i="14"/>
  <c r="G82" i="14"/>
  <c r="H82" i="14"/>
  <c r="I82" i="14"/>
  <c r="J82" i="14"/>
  <c r="K82" i="14"/>
  <c r="L82" i="14"/>
  <c r="AB82" i="14"/>
  <c r="D82" i="14"/>
  <c r="E51" i="14"/>
  <c r="F51" i="14"/>
  <c r="G51" i="14"/>
  <c r="H51" i="14"/>
  <c r="I51" i="14"/>
  <c r="J51" i="14"/>
  <c r="K51" i="14"/>
  <c r="L51" i="14"/>
  <c r="AB51" i="14"/>
  <c r="C79" i="14"/>
  <c r="A79" i="14"/>
  <c r="A5" i="14"/>
  <c r="C88" i="14"/>
  <c r="C49" i="14"/>
  <c r="A49" i="14"/>
  <c r="C4" i="11"/>
  <c r="C9" i="11"/>
  <c r="C12" i="11"/>
  <c r="B35" i="8"/>
  <c r="C8" i="34"/>
  <c r="D11" i="7"/>
  <c r="C5" i="34"/>
  <c r="B49" i="7"/>
  <c r="N7" i="11"/>
  <c r="F3" i="11"/>
  <c r="C29" i="8"/>
  <c r="C32" i="8"/>
  <c r="C26" i="8"/>
  <c r="C23" i="8"/>
  <c r="C21" i="8"/>
  <c r="C17" i="8"/>
  <c r="C10" i="8"/>
  <c r="C6" i="8"/>
  <c r="H51" i="7"/>
  <c r="P8" i="34"/>
  <c r="I51" i="7"/>
  <c r="P9" i="34"/>
  <c r="J51" i="7"/>
  <c r="P10" i="34"/>
  <c r="K51" i="7"/>
  <c r="P11" i="34"/>
  <c r="L51" i="7"/>
  <c r="P12" i="34"/>
  <c r="M51" i="7"/>
  <c r="P13" i="34"/>
  <c r="C26" i="7"/>
  <c r="C11" i="7"/>
  <c r="AD44" i="7"/>
  <c r="AC49" i="7"/>
  <c r="A21" i="7"/>
  <c r="A45" i="7"/>
  <c r="A42" i="7"/>
  <c r="A37" i="7"/>
  <c r="A31" i="7"/>
  <c r="A26" i="7"/>
  <c r="A15" i="7"/>
  <c r="A11" i="7"/>
  <c r="A6" i="7"/>
  <c r="A23" i="7"/>
  <c r="B23" i="7"/>
  <c r="A24" i="7"/>
  <c r="B24" i="7"/>
  <c r="A25" i="7"/>
  <c r="B25" i="7"/>
  <c r="D7" i="15"/>
  <c r="D22" i="15"/>
  <c r="AD49" i="7"/>
  <c r="AE49" i="7"/>
  <c r="P11" i="11"/>
  <c r="P12" i="11"/>
  <c r="AE21" i="8"/>
  <c r="AD35" i="8"/>
  <c r="AE35" i="8"/>
  <c r="AD7" i="8"/>
  <c r="AE7" i="8"/>
  <c r="O7" i="11"/>
  <c r="F12" i="11"/>
  <c r="F11" i="11"/>
  <c r="F10" i="11"/>
  <c r="F9" i="11"/>
  <c r="F8" i="11"/>
  <c r="F7" i="11"/>
  <c r="F6" i="11"/>
  <c r="F5" i="11"/>
  <c r="F4" i="11"/>
  <c r="D23" i="15"/>
  <c r="C86" i="14"/>
  <c r="C85" i="14"/>
  <c r="C55" i="14"/>
  <c r="C56" i="14"/>
  <c r="C58" i="14"/>
  <c r="C59" i="14"/>
  <c r="C61" i="14"/>
  <c r="C62" i="14"/>
  <c r="C63" i="14"/>
  <c r="C65" i="14"/>
  <c r="C66" i="14"/>
  <c r="C67" i="14"/>
  <c r="C69" i="14"/>
  <c r="C71" i="14"/>
  <c r="C72" i="14"/>
  <c r="C74" i="14"/>
  <c r="C75" i="14"/>
  <c r="C77" i="14"/>
  <c r="C78" i="14"/>
  <c r="C54" i="14"/>
  <c r="C48" i="14"/>
  <c r="C47" i="14"/>
  <c r="C46" i="14"/>
  <c r="C44" i="14"/>
  <c r="C43" i="14"/>
  <c r="C41" i="14"/>
  <c r="C40" i="14"/>
  <c r="C39" i="14"/>
  <c r="C38" i="14"/>
  <c r="C36" i="14"/>
  <c r="C35" i="14"/>
  <c r="C34" i="14"/>
  <c r="C33" i="14"/>
  <c r="C32" i="14"/>
  <c r="C30" i="14"/>
  <c r="C29" i="14"/>
  <c r="C28" i="14"/>
  <c r="C27" i="14"/>
  <c r="C25" i="14"/>
  <c r="C24" i="14"/>
  <c r="C23" i="14"/>
  <c r="C22" i="14"/>
  <c r="C20" i="14"/>
  <c r="C19" i="14"/>
  <c r="C18" i="14"/>
  <c r="C17" i="14"/>
  <c r="C16" i="14"/>
  <c r="C14" i="14"/>
  <c r="C13" i="14"/>
  <c r="C12" i="14"/>
  <c r="C10" i="14"/>
  <c r="C9" i="14"/>
  <c r="C8" i="14"/>
  <c r="C7" i="14"/>
  <c r="B44" i="14"/>
  <c r="B39" i="14"/>
  <c r="B40" i="14"/>
  <c r="B41" i="14"/>
  <c r="A39" i="14"/>
  <c r="A40" i="14"/>
  <c r="A41" i="14"/>
  <c r="B33" i="14"/>
  <c r="B34" i="14"/>
  <c r="B35" i="14"/>
  <c r="B36" i="14"/>
  <c r="B32" i="14"/>
  <c r="A34" i="14"/>
  <c r="A35" i="14"/>
  <c r="A36" i="14"/>
  <c r="B28" i="14"/>
  <c r="B29" i="14"/>
  <c r="B30" i="14"/>
  <c r="A28" i="14"/>
  <c r="A29" i="14"/>
  <c r="A30" i="14"/>
  <c r="B23" i="14"/>
  <c r="B24" i="14"/>
  <c r="B25" i="14"/>
  <c r="A22" i="14"/>
  <c r="A23" i="14"/>
  <c r="A24" i="14"/>
  <c r="A25" i="14"/>
  <c r="B47" i="7"/>
  <c r="B48" i="7"/>
  <c r="B46" i="7"/>
  <c r="A47" i="7"/>
  <c r="A48" i="7"/>
  <c r="B44" i="7"/>
  <c r="B43" i="7"/>
  <c r="A44" i="7"/>
  <c r="B39" i="7"/>
  <c r="B40" i="7"/>
  <c r="B41" i="7"/>
  <c r="A39" i="7"/>
  <c r="A40" i="7"/>
  <c r="A41" i="7"/>
  <c r="AC35" i="7"/>
  <c r="AD35" i="7"/>
  <c r="AE35" i="7"/>
  <c r="AC36" i="7"/>
  <c r="AD36" i="7"/>
  <c r="AE36" i="7"/>
  <c r="B33" i="7"/>
  <c r="B34" i="7"/>
  <c r="B35" i="7"/>
  <c r="B36" i="7"/>
  <c r="B32" i="7"/>
  <c r="A33" i="7"/>
  <c r="A34" i="7"/>
  <c r="A35" i="7"/>
  <c r="A36" i="7"/>
  <c r="B28" i="7"/>
  <c r="B29" i="7"/>
  <c r="B30" i="7"/>
  <c r="A28" i="7"/>
  <c r="A29" i="7"/>
  <c r="A30" i="7"/>
  <c r="AC25" i="7"/>
  <c r="AD25" i="7"/>
  <c r="AE25" i="7"/>
  <c r="D32" i="15"/>
  <c r="D27" i="15"/>
  <c r="D26" i="15"/>
  <c r="D25" i="15"/>
  <c r="D24" i="15"/>
  <c r="D21" i="15"/>
  <c r="D20" i="15"/>
  <c r="D19" i="15"/>
  <c r="A28" i="15"/>
  <c r="B18" i="15"/>
  <c r="B19" i="15"/>
  <c r="B20" i="15"/>
  <c r="B21" i="15"/>
  <c r="B22" i="15"/>
  <c r="B23" i="15"/>
  <c r="B24" i="15"/>
  <c r="B25" i="15"/>
  <c r="B26" i="15"/>
  <c r="B32" i="15"/>
  <c r="A32" i="15"/>
  <c r="A26" i="15"/>
  <c r="A25" i="15"/>
  <c r="A24" i="15"/>
  <c r="A23" i="15"/>
  <c r="A22" i="15"/>
  <c r="A21" i="15"/>
  <c r="A20" i="15"/>
  <c r="A19" i="15"/>
  <c r="B4" i="15"/>
  <c r="B5" i="15"/>
  <c r="B6" i="15"/>
  <c r="B7" i="15"/>
  <c r="B8" i="15"/>
  <c r="B9" i="15"/>
  <c r="B10" i="15"/>
  <c r="B11" i="15"/>
  <c r="B12" i="15"/>
  <c r="B13" i="15"/>
  <c r="A15" i="15"/>
  <c r="A13" i="15"/>
  <c r="A12" i="15"/>
  <c r="A11" i="15"/>
  <c r="A10" i="15"/>
  <c r="A9" i="15"/>
  <c r="A8" i="15"/>
  <c r="A7" i="15"/>
  <c r="A6" i="15"/>
  <c r="A5" i="15"/>
  <c r="A82" i="14"/>
  <c r="A51" i="14"/>
  <c r="B4" i="14"/>
  <c r="A3" i="14"/>
  <c r="A88" i="14"/>
  <c r="B86" i="14"/>
  <c r="B85" i="14"/>
  <c r="B84"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A86" i="14"/>
  <c r="A85" i="14"/>
  <c r="A84"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B48" i="14"/>
  <c r="B47" i="14"/>
  <c r="B46" i="14"/>
  <c r="B45" i="14"/>
  <c r="B43" i="14"/>
  <c r="B42" i="14"/>
  <c r="B38" i="14"/>
  <c r="B37" i="14"/>
  <c r="B31" i="14"/>
  <c r="B27" i="14"/>
  <c r="B26" i="14"/>
  <c r="B22" i="14"/>
  <c r="B21" i="14"/>
  <c r="B20" i="14"/>
  <c r="B19" i="14"/>
  <c r="B18" i="14"/>
  <c r="B17" i="14"/>
  <c r="B16" i="14"/>
  <c r="B15" i="14"/>
  <c r="B14" i="14"/>
  <c r="B13" i="14"/>
  <c r="B12" i="14"/>
  <c r="B11" i="14"/>
  <c r="B10" i="14"/>
  <c r="B9" i="14"/>
  <c r="B8" i="14"/>
  <c r="B7" i="14"/>
  <c r="B6" i="14"/>
  <c r="A48" i="14"/>
  <c r="A47" i="14"/>
  <c r="A46" i="14"/>
  <c r="A45" i="14"/>
  <c r="A44" i="14"/>
  <c r="A43" i="14"/>
  <c r="A42" i="14"/>
  <c r="A38" i="14"/>
  <c r="A37" i="14"/>
  <c r="A33" i="14"/>
  <c r="A32" i="14"/>
  <c r="A31" i="14"/>
  <c r="A27" i="14"/>
  <c r="A26" i="14"/>
  <c r="A21" i="14"/>
  <c r="A20" i="14"/>
  <c r="A19" i="14"/>
  <c r="A18" i="14"/>
  <c r="A17" i="14"/>
  <c r="A16" i="14"/>
  <c r="A15" i="14"/>
  <c r="A14" i="14"/>
  <c r="A13" i="14"/>
  <c r="A12" i="14"/>
  <c r="A11" i="14"/>
  <c r="A10" i="14"/>
  <c r="A9" i="14"/>
  <c r="A8" i="14"/>
  <c r="A7" i="14"/>
  <c r="A6" i="14"/>
  <c r="B32" i="8"/>
  <c r="B33" i="8"/>
  <c r="B34" i="8"/>
  <c r="B6" i="8"/>
  <c r="B7" i="8"/>
  <c r="B8" i="8"/>
  <c r="B9" i="8"/>
  <c r="B10" i="8"/>
  <c r="B11" i="8"/>
  <c r="B12" i="8"/>
  <c r="B13" i="8"/>
  <c r="B14" i="8"/>
  <c r="B15" i="8"/>
  <c r="B16" i="8"/>
  <c r="B17" i="8"/>
  <c r="B18" i="8"/>
  <c r="B19" i="8"/>
  <c r="B20" i="8"/>
  <c r="B21" i="8"/>
  <c r="B22" i="8"/>
  <c r="B23" i="8"/>
  <c r="B24" i="8"/>
  <c r="B25" i="8"/>
  <c r="B26" i="8"/>
  <c r="B27" i="8"/>
  <c r="B28" i="8"/>
  <c r="B29" i="8"/>
  <c r="B30" i="8"/>
  <c r="B31" i="8"/>
  <c r="A33" i="8"/>
  <c r="A34" i="8"/>
  <c r="A32" i="8"/>
  <c r="A7" i="8"/>
  <c r="A8" i="8"/>
  <c r="A9" i="8"/>
  <c r="A10" i="8"/>
  <c r="A11" i="8"/>
  <c r="A12" i="8"/>
  <c r="A13" i="8"/>
  <c r="A14" i="8"/>
  <c r="A15" i="8"/>
  <c r="A16" i="8"/>
  <c r="A17" i="8"/>
  <c r="A18" i="8"/>
  <c r="A19" i="8"/>
  <c r="A20" i="8"/>
  <c r="A21" i="8"/>
  <c r="A22" i="8"/>
  <c r="A23" i="8"/>
  <c r="A24" i="8"/>
  <c r="A25" i="8"/>
  <c r="A26" i="8"/>
  <c r="A27" i="8"/>
  <c r="A28" i="8"/>
  <c r="A29" i="8"/>
  <c r="A30" i="8"/>
  <c r="A31" i="8"/>
  <c r="A6" i="8"/>
  <c r="A46" i="7"/>
  <c r="A43" i="7"/>
  <c r="B42" i="7"/>
  <c r="B45" i="7"/>
  <c r="B38" i="7"/>
  <c r="A38" i="7"/>
  <c r="B37" i="7"/>
  <c r="A32" i="7"/>
  <c r="B31" i="7"/>
  <c r="A27" i="7"/>
  <c r="B27" i="7"/>
  <c r="B26" i="7"/>
  <c r="B22" i="7"/>
  <c r="A22" i="7"/>
  <c r="B21" i="7"/>
  <c r="A17" i="7"/>
  <c r="A18" i="7"/>
  <c r="A19" i="7"/>
  <c r="A20" i="7"/>
  <c r="A16" i="7"/>
  <c r="A13" i="7"/>
  <c r="A14" i="7"/>
  <c r="A12" i="7"/>
  <c r="A8" i="7"/>
  <c r="A9" i="7"/>
  <c r="A10" i="7"/>
  <c r="A7" i="7"/>
  <c r="B20" i="7"/>
  <c r="B19" i="7"/>
  <c r="B18" i="7"/>
  <c r="B17" i="7"/>
  <c r="B16" i="7"/>
  <c r="B15" i="7"/>
  <c r="B13" i="7"/>
  <c r="B14" i="7"/>
  <c r="B12" i="7"/>
  <c r="B11" i="7"/>
  <c r="B10" i="7"/>
  <c r="B9" i="7"/>
  <c r="B8" i="7"/>
  <c r="B7" i="7"/>
  <c r="B6" i="7"/>
  <c r="D14" i="15"/>
  <c r="D13" i="15"/>
  <c r="D12" i="15"/>
  <c r="D10" i="15"/>
  <c r="D9" i="15"/>
  <c r="D8" i="15"/>
  <c r="D6" i="15"/>
  <c r="D5" i="15"/>
  <c r="AF50" i="7"/>
  <c r="O13" i="11"/>
  <c r="O12" i="11"/>
  <c r="O11" i="11"/>
  <c r="O10" i="11"/>
  <c r="O9" i="11"/>
  <c r="O8" i="11"/>
  <c r="O6" i="11"/>
  <c r="O5" i="11"/>
  <c r="O4" i="11"/>
  <c r="R4" i="11"/>
  <c r="N13" i="11"/>
  <c r="L3" i="11"/>
  <c r="N12" i="11"/>
  <c r="K3" i="11"/>
  <c r="N11" i="11"/>
  <c r="J3" i="11"/>
  <c r="N10" i="11"/>
  <c r="I3" i="11"/>
  <c r="N9" i="11"/>
  <c r="H3" i="11"/>
  <c r="N8" i="11"/>
  <c r="G3" i="11"/>
  <c r="N6" i="11"/>
  <c r="E3" i="11"/>
  <c r="N5" i="11"/>
  <c r="D3" i="11"/>
  <c r="N4" i="11"/>
  <c r="C3" i="11"/>
  <c r="AC34" i="7"/>
  <c r="AD34" i="7"/>
  <c r="AE34" i="7"/>
  <c r="AD16" i="7"/>
  <c r="AE16" i="7"/>
  <c r="G7" i="11"/>
  <c r="H7" i="11"/>
  <c r="I7" i="11"/>
  <c r="J7" i="11"/>
  <c r="K7" i="11"/>
  <c r="L7" i="11"/>
  <c r="C7" i="11"/>
  <c r="AE48" i="7"/>
  <c r="AE47" i="7"/>
  <c r="AE46" i="7"/>
  <c r="AE44" i="7"/>
  <c r="AE43" i="7"/>
  <c r="AE41" i="7"/>
  <c r="AE40" i="7"/>
  <c r="AE39" i="7"/>
  <c r="AE38" i="7"/>
  <c r="AE33" i="7"/>
  <c r="AE32" i="7"/>
  <c r="AE30" i="7"/>
  <c r="AE29" i="7"/>
  <c r="AE28" i="7"/>
  <c r="AE24" i="7"/>
  <c r="AE23" i="7"/>
  <c r="AE22" i="7"/>
  <c r="AE20" i="7"/>
  <c r="AE19" i="7"/>
  <c r="AE18" i="7"/>
  <c r="AE17" i="7"/>
  <c r="AE14" i="7"/>
  <c r="AE27" i="7"/>
  <c r="AE13" i="7"/>
  <c r="AE12" i="7"/>
  <c r="AE10" i="7"/>
  <c r="AE9" i="7"/>
  <c r="AE7" i="7"/>
  <c r="AE8" i="7"/>
  <c r="AD48" i="7"/>
  <c r="AD47" i="7"/>
  <c r="AD46" i="7"/>
  <c r="AD43" i="7"/>
  <c r="AD41" i="7"/>
  <c r="AD40" i="7"/>
  <c r="AD39" i="7"/>
  <c r="AD38" i="7"/>
  <c r="AD33" i="7"/>
  <c r="AD32" i="7"/>
  <c r="AD30" i="7"/>
  <c r="AD29" i="7"/>
  <c r="AD28" i="7"/>
  <c r="AD24" i="7"/>
  <c r="AD23" i="7"/>
  <c r="AD22" i="7"/>
  <c r="AD20" i="7"/>
  <c r="AD19" i="7"/>
  <c r="AD18" i="7"/>
  <c r="AD17" i="7"/>
  <c r="AD14" i="7"/>
  <c r="AD27" i="7"/>
  <c r="AD13" i="7"/>
  <c r="AD12" i="7"/>
  <c r="AD10" i="7"/>
  <c r="AD9" i="7"/>
  <c r="AD7" i="7"/>
  <c r="AD8" i="7"/>
  <c r="AE34" i="8"/>
  <c r="AE31" i="8"/>
  <c r="AE30" i="8"/>
  <c r="AE28" i="8"/>
  <c r="AE24" i="8"/>
  <c r="AE22" i="8"/>
  <c r="AE20" i="8"/>
  <c r="AE18" i="8"/>
  <c r="AE16" i="8"/>
  <c r="AE12" i="8"/>
  <c r="AE11" i="8"/>
  <c r="AE8" i="8"/>
  <c r="AD33" i="8"/>
  <c r="AD31" i="8"/>
  <c r="AF31" i="8"/>
  <c r="AD30" i="8"/>
  <c r="AF30" i="8"/>
  <c r="AD28" i="8"/>
  <c r="AD27" i="8"/>
  <c r="AD24" i="8"/>
  <c r="AD22" i="8"/>
  <c r="AD18" i="8"/>
  <c r="AF18" i="8"/>
  <c r="AD16" i="8"/>
  <c r="AF16" i="8"/>
  <c r="AD12" i="8"/>
  <c r="AD11" i="8"/>
  <c r="AD9" i="8"/>
  <c r="AF9" i="8"/>
  <c r="AD8" i="8"/>
  <c r="G12" i="11"/>
  <c r="H12" i="11"/>
  <c r="I12" i="11"/>
  <c r="J12" i="11"/>
  <c r="K12" i="11"/>
  <c r="L12" i="11"/>
  <c r="G10" i="11"/>
  <c r="H10" i="11"/>
  <c r="I10" i="11"/>
  <c r="J10" i="11"/>
  <c r="K10" i="11"/>
  <c r="L10" i="11"/>
  <c r="D9" i="11"/>
  <c r="G9" i="11"/>
  <c r="H9" i="11"/>
  <c r="I9" i="11"/>
  <c r="J9" i="11"/>
  <c r="K9" i="11"/>
  <c r="L9" i="11"/>
  <c r="E8" i="11"/>
  <c r="G8" i="11"/>
  <c r="H8" i="11"/>
  <c r="I8" i="11"/>
  <c r="J8" i="11"/>
  <c r="K8" i="11"/>
  <c r="L8" i="11"/>
  <c r="C8" i="11"/>
  <c r="G6" i="11"/>
  <c r="H6" i="11"/>
  <c r="I6" i="11"/>
  <c r="J6" i="11"/>
  <c r="K6" i="11"/>
  <c r="L6" i="11"/>
  <c r="C6" i="11"/>
  <c r="E5" i="11"/>
  <c r="G5" i="11"/>
  <c r="H5" i="11"/>
  <c r="I5" i="11"/>
  <c r="J5" i="11"/>
  <c r="K5" i="11"/>
  <c r="L5" i="11"/>
  <c r="C5" i="11"/>
  <c r="J4" i="11"/>
  <c r="K4" i="11"/>
  <c r="L4" i="11"/>
  <c r="AC28" i="7"/>
  <c r="AC48" i="7"/>
  <c r="AC47" i="7"/>
  <c r="AC46" i="7"/>
  <c r="AC44" i="7"/>
  <c r="AC43" i="7"/>
  <c r="AC41" i="7"/>
  <c r="AC40" i="7"/>
  <c r="AC39" i="7"/>
  <c r="AC38" i="7"/>
  <c r="AC33" i="7"/>
  <c r="AC32" i="7"/>
  <c r="AC30" i="7"/>
  <c r="AC29" i="7"/>
  <c r="AC24" i="7"/>
  <c r="AC23" i="7"/>
  <c r="AC22" i="7"/>
  <c r="AC14" i="7"/>
  <c r="AC27" i="7"/>
  <c r="AC13" i="7"/>
  <c r="AC12" i="7"/>
  <c r="AC10" i="7"/>
  <c r="AC9" i="7"/>
  <c r="AC7" i="7"/>
  <c r="AC8" i="7"/>
  <c r="I11" i="11"/>
  <c r="P10" i="11"/>
  <c r="P13" i="11"/>
  <c r="L11" i="11"/>
  <c r="H11" i="11"/>
  <c r="K11" i="11"/>
  <c r="G11" i="11"/>
  <c r="P8" i="11"/>
  <c r="J11" i="11"/>
  <c r="C10" i="11"/>
  <c r="I4" i="11"/>
  <c r="H4" i="11"/>
  <c r="G4" i="11"/>
  <c r="E4" i="11"/>
  <c r="AF22" i="8"/>
  <c r="AF38" i="7"/>
  <c r="AF43" i="7"/>
  <c r="AF19" i="32"/>
  <c r="AF14" i="32"/>
  <c r="AE31" i="32"/>
  <c r="AF31" i="32"/>
  <c r="D29" i="32"/>
  <c r="AC31" i="32"/>
  <c r="AC27" i="32"/>
  <c r="AE27" i="32"/>
  <c r="D26" i="32"/>
  <c r="B10" i="31"/>
  <c r="AD27" i="32"/>
  <c r="D23" i="32"/>
  <c r="B9" i="31"/>
  <c r="AC24" i="32"/>
  <c r="AE24" i="32"/>
  <c r="AD24" i="32"/>
  <c r="AE17" i="32"/>
  <c r="AC17" i="32"/>
  <c r="AD17" i="32"/>
  <c r="AD13" i="32"/>
  <c r="AE13" i="32"/>
  <c r="AC13" i="32"/>
  <c r="AF12" i="8"/>
  <c r="AF11" i="8"/>
  <c r="D4" i="11"/>
  <c r="F27" i="15"/>
  <c r="S4" i="11"/>
  <c r="S5" i="11"/>
  <c r="S6" i="11"/>
  <c r="S7" i="11"/>
  <c r="S8" i="11"/>
  <c r="S9" i="11"/>
  <c r="S10" i="11"/>
  <c r="S11" i="11"/>
  <c r="S12" i="11"/>
  <c r="S13" i="11"/>
  <c r="P9" i="11"/>
  <c r="P7" i="11"/>
  <c r="F14" i="15"/>
  <c r="S4" i="34"/>
  <c r="S5" i="34"/>
  <c r="S6" i="34"/>
  <c r="S7" i="34"/>
  <c r="S8" i="34"/>
  <c r="S9" i="34"/>
  <c r="S10" i="34"/>
  <c r="S11" i="34"/>
  <c r="S12" i="34"/>
  <c r="S13" i="34"/>
  <c r="AF40" i="7"/>
  <c r="AD10" i="8"/>
  <c r="AE10" i="8"/>
  <c r="D5" i="11"/>
  <c r="AF33" i="8"/>
  <c r="AF28" i="8"/>
  <c r="AD34" i="8"/>
  <c r="AF34" i="8"/>
  <c r="AE15" i="8"/>
  <c r="AF15" i="8"/>
  <c r="AD19" i="8"/>
  <c r="AF19" i="8"/>
  <c r="AE25" i="8"/>
  <c r="D6" i="11"/>
  <c r="AE6" i="8"/>
  <c r="D11" i="11"/>
  <c r="D7" i="11"/>
  <c r="AF8" i="8"/>
  <c r="AE27" i="8"/>
  <c r="AF27" i="8"/>
  <c r="AD20" i="8"/>
  <c r="AF20" i="8"/>
  <c r="AF44" i="7"/>
  <c r="AF24" i="7"/>
  <c r="AF32" i="7"/>
  <c r="AF39" i="7"/>
  <c r="AF19" i="7"/>
  <c r="AF35" i="7"/>
  <c r="AF47" i="7"/>
  <c r="AF25" i="7"/>
  <c r="AF18" i="7"/>
  <c r="AF23" i="7"/>
  <c r="AF9" i="7"/>
  <c r="AF27" i="7"/>
  <c r="AF14" i="7"/>
  <c r="AF20" i="7"/>
  <c r="AF29" i="7"/>
  <c r="AB51" i="7"/>
  <c r="AF16" i="7"/>
  <c r="AF49" i="7"/>
  <c r="G14" i="15"/>
  <c r="T51" i="7"/>
  <c r="E51" i="7"/>
  <c r="P5" i="34"/>
  <c r="AF46" i="7"/>
  <c r="AF8" i="7"/>
  <c r="AF12" i="7"/>
  <c r="AF17" i="7"/>
  <c r="AD45" i="7"/>
  <c r="F51" i="7"/>
  <c r="P6" i="34"/>
  <c r="AF7" i="7"/>
  <c r="AF13" i="7"/>
  <c r="AF22" i="7"/>
  <c r="AF28" i="7"/>
  <c r="AF33" i="7"/>
  <c r="AF41" i="7"/>
  <c r="AE26" i="7"/>
  <c r="AF10" i="7"/>
  <c r="AF30" i="7"/>
  <c r="AF48" i="7"/>
  <c r="AE45" i="7"/>
  <c r="AA51" i="7"/>
  <c r="W51" i="7"/>
  <c r="S51" i="7"/>
  <c r="O51" i="7"/>
  <c r="B10" i="34"/>
  <c r="C51" i="7"/>
  <c r="AD21" i="7"/>
  <c r="B7" i="34"/>
  <c r="AE21" i="7"/>
  <c r="AE17" i="8"/>
  <c r="AD15" i="7"/>
  <c r="AD42" i="7"/>
  <c r="B11" i="34"/>
  <c r="D51" i="7"/>
  <c r="P4" i="34"/>
  <c r="AE42" i="7"/>
  <c r="C11" i="11"/>
  <c r="AD26" i="8"/>
  <c r="D10" i="11"/>
  <c r="AE26" i="8"/>
  <c r="P5" i="11"/>
  <c r="E6" i="11"/>
  <c r="AE13" i="8"/>
  <c r="X51" i="7"/>
  <c r="P51" i="7"/>
  <c r="AD6" i="8"/>
  <c r="AD21" i="8"/>
  <c r="AF21" i="8"/>
  <c r="G23" i="15"/>
  <c r="AF35" i="8"/>
  <c r="G27" i="15"/>
  <c r="B6" i="34"/>
  <c r="AD26" i="7"/>
  <c r="AD6" i="7"/>
  <c r="B4" i="34"/>
  <c r="AE6" i="7"/>
  <c r="Z51" i="7"/>
  <c r="V51" i="7"/>
  <c r="R51" i="7"/>
  <c r="N51" i="7"/>
  <c r="AE15" i="7"/>
  <c r="AE37" i="7"/>
  <c r="AD11" i="7"/>
  <c r="AD23" i="8"/>
  <c r="AE23" i="8"/>
  <c r="AF24" i="8"/>
  <c r="U4" i="11"/>
  <c r="U5" i="11"/>
  <c r="U6" i="11"/>
  <c r="U7" i="11"/>
  <c r="U8" i="11"/>
  <c r="U9" i="11"/>
  <c r="U10" i="11"/>
  <c r="U11" i="11"/>
  <c r="U12" i="11"/>
  <c r="U13" i="11"/>
  <c r="R5" i="11"/>
  <c r="R6" i="11"/>
  <c r="R7" i="11"/>
  <c r="R8" i="11"/>
  <c r="R9" i="11"/>
  <c r="R10" i="11"/>
  <c r="R11" i="11"/>
  <c r="R12" i="11"/>
  <c r="R13" i="11"/>
  <c r="AF34" i="7"/>
  <c r="AF36" i="7"/>
  <c r="Y51" i="7"/>
  <c r="U51" i="7"/>
  <c r="Q51" i="7"/>
  <c r="B5" i="11"/>
  <c r="AF7" i="8"/>
  <c r="G20" i="15"/>
  <c r="B8" i="34"/>
  <c r="AD37" i="7"/>
  <c r="B12" i="34"/>
  <c r="E7" i="11"/>
  <c r="E12" i="11"/>
  <c r="AD25" i="8"/>
  <c r="AE14" i="8"/>
  <c r="AD14" i="8"/>
  <c r="AE11" i="7"/>
  <c r="AE31" i="7"/>
  <c r="G51" i="7"/>
  <c r="P7" i="34"/>
  <c r="F20" i="15"/>
  <c r="B5" i="34"/>
  <c r="B9" i="34"/>
  <c r="AE29" i="32"/>
  <c r="B11" i="31"/>
  <c r="AF17" i="32"/>
  <c r="AF24" i="32"/>
  <c r="AF27" i="32"/>
  <c r="AC29" i="32"/>
  <c r="AD29" i="32"/>
  <c r="AF29" i="32"/>
  <c r="D37" i="32"/>
  <c r="AD37" i="32"/>
  <c r="AD26" i="32"/>
  <c r="AC26" i="32"/>
  <c r="AE26" i="32"/>
  <c r="AC23" i="32"/>
  <c r="AD23" i="32"/>
  <c r="AE23" i="32"/>
  <c r="AF13" i="32"/>
  <c r="AF25" i="8"/>
  <c r="AF6" i="8"/>
  <c r="G19" i="15"/>
  <c r="AF10" i="8"/>
  <c r="AF45" i="7"/>
  <c r="G13" i="15"/>
  <c r="AF37" i="7"/>
  <c r="G11" i="15"/>
  <c r="AE29" i="8"/>
  <c r="F22" i="15"/>
  <c r="AD13" i="8"/>
  <c r="AF13" i="8"/>
  <c r="G21" i="15"/>
  <c r="B11" i="11"/>
  <c r="B6" i="11"/>
  <c r="AD29" i="8"/>
  <c r="AF26" i="7"/>
  <c r="G9" i="15"/>
  <c r="AF42" i="7"/>
  <c r="G12" i="15"/>
  <c r="F11" i="15"/>
  <c r="AF31" i="7"/>
  <c r="G10" i="15"/>
  <c r="AF6" i="7"/>
  <c r="G5" i="15"/>
  <c r="AF11" i="7"/>
  <c r="G6" i="15"/>
  <c r="D12" i="11"/>
  <c r="AD32" i="8"/>
  <c r="AE32" i="8"/>
  <c r="P4" i="11"/>
  <c r="F10" i="15"/>
  <c r="F8" i="15"/>
  <c r="F6" i="15"/>
  <c r="F24" i="15"/>
  <c r="B9" i="11"/>
  <c r="F7" i="15"/>
  <c r="B8" i="11"/>
  <c r="F23" i="15"/>
  <c r="F19" i="15"/>
  <c r="B4" i="11"/>
  <c r="AD51" i="7"/>
  <c r="V4" i="34"/>
  <c r="V5" i="34"/>
  <c r="V6" i="34"/>
  <c r="V7" i="34"/>
  <c r="V8" i="34"/>
  <c r="V9" i="34"/>
  <c r="V10" i="34"/>
  <c r="V11" i="34"/>
  <c r="V12" i="34"/>
  <c r="V13" i="34"/>
  <c r="AE51" i="7"/>
  <c r="AD17" i="8"/>
  <c r="AF17" i="8"/>
  <c r="G22" i="15"/>
  <c r="AF21" i="7"/>
  <c r="G8" i="15"/>
  <c r="F13" i="15"/>
  <c r="AF14" i="8"/>
  <c r="F9" i="15"/>
  <c r="AF23" i="8"/>
  <c r="G24" i="15"/>
  <c r="F5" i="15"/>
  <c r="P6" i="11"/>
  <c r="F21" i="15"/>
  <c r="F25" i="15"/>
  <c r="B10" i="11"/>
  <c r="AF26" i="8"/>
  <c r="G25" i="15"/>
  <c r="F12" i="15"/>
  <c r="AF15" i="7"/>
  <c r="G7" i="15"/>
  <c r="AF29" i="8"/>
  <c r="G26" i="15"/>
  <c r="AF26" i="32"/>
  <c r="AC37" i="32"/>
  <c r="AE37" i="32"/>
  <c r="AF37" i="32"/>
  <c r="AF23" i="32"/>
  <c r="F26" i="15"/>
  <c r="B7" i="11"/>
  <c r="AE37" i="8"/>
  <c r="F32" i="15"/>
  <c r="B12" i="11"/>
  <c r="F15" i="15"/>
  <c r="AF51" i="7"/>
  <c r="G15" i="15"/>
  <c r="AD37" i="8"/>
  <c r="AF32" i="8"/>
  <c r="G32" i="15"/>
  <c r="AF37" i="8"/>
  <c r="G28" i="15"/>
  <c r="F28" i="15"/>
  <c r="V4" i="11"/>
  <c r="V5" i="11"/>
  <c r="V6" i="11"/>
  <c r="V7" i="11"/>
  <c r="V8" i="11"/>
  <c r="V9" i="11"/>
  <c r="V10" i="11"/>
  <c r="V11" i="11"/>
  <c r="V12" i="11"/>
  <c r="V13" i="11"/>
</calcChain>
</file>

<file path=xl/comments1.xml><?xml version="1.0" encoding="utf-8"?>
<comments xmlns="http://schemas.openxmlformats.org/spreadsheetml/2006/main">
  <authors>
    <author>zoeteac</author>
    <author>Lanslj</author>
  </authors>
  <commentList>
    <comment ref="A5" authorId="0">
      <text>
        <r>
          <rPr>
            <sz val="9"/>
            <color indexed="81"/>
            <rFont val="Arial"/>
            <family val="2"/>
          </rPr>
          <t>H.E. Wielinga (2014) onderscheidt een aantal stadia in een netwerksamenwerking:</t>
        </r>
        <r>
          <rPr>
            <b/>
            <sz val="9"/>
            <color indexed="81"/>
            <rFont val="Arial"/>
            <family val="2"/>
          </rPr>
          <t xml:space="preserve">
</t>
        </r>
        <r>
          <rPr>
            <sz val="9"/>
            <color indexed="81"/>
            <rFont val="Arial"/>
            <family val="2"/>
          </rPr>
          <t xml:space="preserve">
</t>
        </r>
        <r>
          <rPr>
            <b/>
            <sz val="9"/>
            <color indexed="81"/>
            <rFont val="Arial"/>
            <family val="2"/>
          </rPr>
          <t>Pril idee</t>
        </r>
        <r>
          <rPr>
            <sz val="9"/>
            <color indexed="81"/>
            <rFont val="Arial"/>
            <family val="2"/>
          </rPr>
          <t xml:space="preserve"> - Een initiatief begint met een pril idee, Het kan een individu zijn die er mee komt, of het kan ontstaan in een groep.
</t>
        </r>
        <r>
          <rPr>
            <b/>
            <sz val="9"/>
            <color indexed="81"/>
            <rFont val="Arial"/>
            <family val="2"/>
          </rPr>
          <t>Inspiratie</t>
        </r>
        <r>
          <rPr>
            <sz val="9"/>
            <color indexed="81"/>
            <rFont val="Arial"/>
            <family val="2"/>
          </rPr>
          <t xml:space="preserve"> - Zodra mensen erover gaan praten kunnen zij elkaar ermee inspireren. Er ontstaat een informeel netwerk van mensen die een ambitie delen.
</t>
        </r>
        <r>
          <rPr>
            <b/>
            <sz val="9"/>
            <color indexed="81"/>
            <rFont val="Arial"/>
            <family val="2"/>
          </rPr>
          <t>Planning</t>
        </r>
        <r>
          <rPr>
            <sz val="9"/>
            <color indexed="81"/>
            <rFont val="Arial"/>
            <family val="2"/>
          </rPr>
          <t xml:space="preserve"> - Vroeger of later wil dit netwerk in actie komen. Dan begint het stadium van planning. Er worden taken verdeeld, en het netwerk probeert ruimte te verwerven om aan de slag te gaan.
</t>
        </r>
        <r>
          <rPr>
            <b/>
            <sz val="9"/>
            <color indexed="81"/>
            <rFont val="Arial"/>
            <family val="2"/>
          </rPr>
          <t>Ontwikkeling</t>
        </r>
        <r>
          <rPr>
            <sz val="9"/>
            <color indexed="81"/>
            <rFont val="Arial"/>
            <family val="2"/>
          </rPr>
          <t xml:space="preserve"> - Als die ruimte er is, dan kunnen de ideeën verder worden ontwikkeld tot bruikbare praktijken.
</t>
        </r>
        <r>
          <rPr>
            <b/>
            <sz val="9"/>
            <color indexed="81"/>
            <rFont val="Arial"/>
            <family val="2"/>
          </rPr>
          <t>Realisatie</t>
        </r>
        <r>
          <rPr>
            <sz val="9"/>
            <color indexed="81"/>
            <rFont val="Arial"/>
            <family val="2"/>
          </rPr>
          <t xml:space="preserve"> - Deze resultaten moeten betrokken partijen over de streep helpen om mee te werken aan de realisatie van het initiatief.
</t>
        </r>
        <r>
          <rPr>
            <b/>
            <sz val="9"/>
            <color indexed="81"/>
            <rFont val="Arial"/>
            <family val="2"/>
          </rPr>
          <t>Verspreiding</t>
        </r>
        <r>
          <rPr>
            <sz val="9"/>
            <color indexed="81"/>
            <rFont val="Arial"/>
            <family val="2"/>
          </rPr>
          <t xml:space="preserve"> - Wanneer dit succesvol is, zullen er anderen zijn die het idee overnemen. Er vindt verspreiding plaats.
</t>
        </r>
        <r>
          <rPr>
            <b/>
            <sz val="9"/>
            <color indexed="81"/>
            <rFont val="Arial"/>
            <family val="2"/>
          </rPr>
          <t>Inbedding</t>
        </r>
        <r>
          <rPr>
            <sz val="9"/>
            <color indexed="81"/>
            <rFont val="Arial"/>
            <family val="2"/>
          </rPr>
          <t xml:space="preserve"> - Er kan een moment komen dat de nieuwe praktijk gewoon wordt, en een vaste plaats heeft in de bestaande structuur. Dan heeft inbedding plaats gevonden.
</t>
        </r>
        <r>
          <rPr>
            <sz val="9"/>
            <color indexed="81"/>
            <rFont val="Tahoma"/>
            <family val="2"/>
          </rPr>
          <t xml:space="preserve">
</t>
        </r>
      </text>
    </comment>
    <comment ref="D24" authorId="1">
      <text>
        <r>
          <rPr>
            <sz val="9"/>
            <color indexed="81"/>
            <rFont val="Arial"/>
            <family val="2"/>
          </rPr>
          <t xml:space="preserve">Is er bijvoorbeeld een ambitiedocument, netwerkanalyse of andersoortig document, waaruit blijkt dat de ambitie is vastgelegd?
</t>
        </r>
      </text>
    </comment>
    <comment ref="D25" authorId="1">
      <text>
        <r>
          <rPr>
            <sz val="9"/>
            <color indexed="81"/>
            <rFont val="Arial"/>
            <family val="2"/>
          </rPr>
          <t>Op welke wijze past de netwerkambitie al dan niet past bij uw persoonlijke ambitie / waarden</t>
        </r>
      </text>
    </comment>
    <comment ref="D26" authorId="1">
      <text>
        <r>
          <rPr>
            <sz val="9"/>
            <color indexed="81"/>
            <rFont val="Arial"/>
            <family val="2"/>
          </rPr>
          <t>Denk aan duurzaamheid (people, planet, profit) in het licht van de netwerkambitie en de mate waarin duurzaamheidsnormen worden gehanteerd. Hiervoor kan gebruik gemaakt worden van de PPP-scan (www.pppscan.nl). De PPP-scan is een instrument om concrete beleidsvoornemens en plannen te beoordelen op hun bijdrage aan duurzame ontwikkeling.</t>
        </r>
      </text>
    </comment>
    <comment ref="D27" authorId="1">
      <text>
        <r>
          <rPr>
            <sz val="9"/>
            <color indexed="81"/>
            <rFont val="Arial"/>
            <family val="2"/>
          </rPr>
          <t>Denk aan een document, waar heldere, concrete, haalbare doelen zijn vastgelegd</t>
        </r>
      </text>
    </comment>
    <comment ref="D29" authorId="1">
      <text>
        <r>
          <rPr>
            <sz val="9"/>
            <color indexed="81"/>
            <rFont val="Arial"/>
            <family val="2"/>
          </rPr>
          <t>Denk aan de diepgang van de gesprekken en de mate waarin wordt gesproken over wat jij en de ander belangrijk vindt</t>
        </r>
        <r>
          <rPr>
            <sz val="9"/>
            <color indexed="81"/>
            <rFont val="Tahoma"/>
            <family val="2"/>
          </rPr>
          <t xml:space="preserve">
</t>
        </r>
      </text>
    </comment>
    <comment ref="D30" authorId="1">
      <text>
        <r>
          <rPr>
            <sz val="9"/>
            <color indexed="81"/>
            <rFont val="Arial"/>
            <family val="2"/>
          </rPr>
          <t>Denk aan de mate waarin u via het netwerk kunt werken aan de dingen die uw organisatie belangrijk vindt.</t>
        </r>
        <r>
          <rPr>
            <sz val="9"/>
            <color indexed="81"/>
            <rFont val="Tahoma"/>
            <family val="2"/>
          </rPr>
          <t xml:space="preserve">
</t>
        </r>
      </text>
    </comment>
    <comment ref="D31" authorId="1">
      <text>
        <r>
          <rPr>
            <sz val="9"/>
            <color indexed="81"/>
            <rFont val="Arial"/>
            <family val="2"/>
          </rPr>
          <t>Denk aan voorbeelden van rekening houden met elkaar in het netwerk.</t>
        </r>
        <r>
          <rPr>
            <sz val="9"/>
            <color indexed="81"/>
            <rFont val="Tahoma"/>
            <family val="2"/>
          </rPr>
          <t xml:space="preserve">
</t>
        </r>
      </text>
    </comment>
    <comment ref="D33" authorId="1">
      <text>
        <r>
          <rPr>
            <sz val="9"/>
            <color indexed="81"/>
            <rFont val="Arial"/>
            <family val="2"/>
          </rPr>
          <t xml:space="preserve">Denk aan een voorbeeld hoe </t>
        </r>
        <r>
          <rPr>
            <i/>
            <sz val="9"/>
            <color indexed="81"/>
            <rFont val="Arial"/>
            <family val="2"/>
          </rPr>
          <t>bestuurders</t>
        </r>
        <r>
          <rPr>
            <sz val="9"/>
            <color indexed="81"/>
            <rFont val="Arial"/>
            <family val="2"/>
          </rPr>
          <t xml:space="preserve"> op de hoogte worden houden en voor het netwerk worden ingezet</t>
        </r>
      </text>
    </comment>
    <comment ref="D34" authorId="1">
      <text>
        <r>
          <rPr>
            <sz val="9"/>
            <color indexed="81"/>
            <rFont val="Arial"/>
            <family val="2"/>
          </rPr>
          <t>Denk aan een voorbeeld van (in)formele spelregels die met elkaar zijn afgesproken. Maar bijvoorbeeld ook afspraken over wanneer / hoe de samenwerking wordt beëindigd).</t>
        </r>
        <r>
          <rPr>
            <sz val="9"/>
            <color indexed="81"/>
            <rFont val="Tahoma"/>
            <family val="2"/>
          </rPr>
          <t xml:space="preserve">
</t>
        </r>
      </text>
    </comment>
    <comment ref="D35" authorId="1">
      <text>
        <r>
          <rPr>
            <sz val="9"/>
            <color indexed="81"/>
            <rFont val="Arial"/>
            <family val="2"/>
          </rPr>
          <t>Denk aan hoe de rollen en verantwoordelijkheden zijn verdeeld.</t>
        </r>
        <r>
          <rPr>
            <sz val="9"/>
            <color indexed="81"/>
            <rFont val="Tahoma"/>
            <family val="2"/>
          </rPr>
          <t xml:space="preserve">
</t>
        </r>
      </text>
    </comment>
    <comment ref="D36" authorId="1">
      <text>
        <r>
          <rPr>
            <sz val="9"/>
            <color indexed="81"/>
            <rFont val="Arial"/>
            <family val="2"/>
          </rPr>
          <t>Denk aan de mate van formalisatie van de samenwerking en de afspraken die daar over zijn gemaakt, de passendheid van de overlegmomenten, faciliteiten, gedeelde resources etc.</t>
        </r>
      </text>
    </comment>
    <comment ref="D37" authorId="1">
      <text>
        <r>
          <rPr>
            <sz val="9"/>
            <color indexed="81"/>
            <rFont val="Arial"/>
            <family val="2"/>
          </rPr>
          <t>Denk aan een voorbeeld waarin op een keuzemoment gebruik is gemaakt van adviseurs (bijv. juridisch of financieel advies, bij het opstellen van convenanten e.d.).</t>
        </r>
        <r>
          <rPr>
            <sz val="9"/>
            <color indexed="81"/>
            <rFont val="Tahoma"/>
            <family val="2"/>
          </rPr>
          <t xml:space="preserve">
</t>
        </r>
      </text>
    </comment>
    <comment ref="D39" authorId="1">
      <text>
        <r>
          <rPr>
            <sz val="9"/>
            <color indexed="81"/>
            <rFont val="Arial"/>
            <family val="2"/>
          </rPr>
          <t>Denk aan een document, waaruit kan blijken dat concrete activiteiten zijn gepland (binnen elke fase).</t>
        </r>
        <r>
          <rPr>
            <sz val="9"/>
            <color indexed="81"/>
            <rFont val="Tahoma"/>
            <family val="2"/>
          </rPr>
          <t xml:space="preserve">
</t>
        </r>
      </text>
    </comment>
    <comment ref="D40" authorId="1">
      <text>
        <r>
          <rPr>
            <sz val="9"/>
            <color indexed="81"/>
            <rFont val="Arial"/>
            <family val="2"/>
          </rPr>
          <t xml:space="preserve">Denk aan de snelheid waarmee acitiviteiten worden opgepakt of afgerond of de snelheid waarmee besluitvorming plaatsvindt.
</t>
        </r>
        <r>
          <rPr>
            <sz val="9"/>
            <color indexed="81"/>
            <rFont val="Tahoma"/>
            <family val="2"/>
          </rPr>
          <t xml:space="preserve">
</t>
        </r>
      </text>
    </comment>
    <comment ref="D41" authorId="1">
      <text>
        <r>
          <rPr>
            <sz val="9"/>
            <color indexed="81"/>
            <rFont val="Arial"/>
            <family val="2"/>
          </rPr>
          <t>Denk aan de wijze waarop de voortgang op de ambities, doelstellingen, activiteiten in het netwerk wel/niet wordt gemonitord.</t>
        </r>
      </text>
    </comment>
    <comment ref="D42" authorId="1">
      <text>
        <r>
          <rPr>
            <sz val="9"/>
            <color indexed="81"/>
            <rFont val="Arial"/>
            <family val="2"/>
          </rPr>
          <t>Denk aan de mate waarin en wijze waarop reflecties op de samenwerking plaatsvinden. Een voorbeeld hiervan is een  tijdlijnsessie.</t>
        </r>
        <r>
          <rPr>
            <sz val="9"/>
            <color indexed="81"/>
            <rFont val="Tahoma"/>
            <family val="2"/>
          </rPr>
          <t xml:space="preserve">
</t>
        </r>
      </text>
    </comment>
    <comment ref="D44" authorId="1">
      <text>
        <r>
          <rPr>
            <sz val="9"/>
            <color indexed="81"/>
            <rFont val="Arial"/>
            <family val="2"/>
          </rPr>
          <t>Denk aan een voorbeeld waar al dan niet een urgentie wordt gevoeld om samen te werken.</t>
        </r>
        <r>
          <rPr>
            <sz val="9"/>
            <color indexed="81"/>
            <rFont val="Tahoma"/>
            <family val="2"/>
          </rPr>
          <t xml:space="preserve">
</t>
        </r>
      </text>
    </comment>
    <comment ref="D45" authorId="1">
      <text>
        <r>
          <rPr>
            <sz val="9"/>
            <color indexed="81"/>
            <rFont val="Arial"/>
            <family val="2"/>
          </rPr>
          <t>Denk aan een voorbeeld waar u al dan niet voldoende wordt gefaciliteerd om een  bijdrage aan het netwerk te kunnen leveren</t>
        </r>
      </text>
    </comment>
    <comment ref="D46" authorId="1">
      <text>
        <r>
          <rPr>
            <sz val="9"/>
            <color indexed="81"/>
            <rFont val="Arial"/>
            <family val="2"/>
          </rPr>
          <t>Denk aan een voorbeeld waar het eigenaarschap voor initiatieven al dan niet tot uiting komt.</t>
        </r>
        <r>
          <rPr>
            <sz val="9"/>
            <color indexed="81"/>
            <rFont val="Tahoma"/>
            <family val="2"/>
          </rPr>
          <t xml:space="preserve">
</t>
        </r>
      </text>
    </comment>
    <comment ref="D47" authorId="1">
      <text>
        <r>
          <rPr>
            <sz val="9"/>
            <color indexed="81"/>
            <rFont val="Arial"/>
            <family val="2"/>
          </rPr>
          <t>Denk aan de mate waarin de partners al dan niet investeren in het netwerk.</t>
        </r>
        <r>
          <rPr>
            <sz val="9"/>
            <color indexed="81"/>
            <rFont val="Tahoma"/>
            <family val="2"/>
          </rPr>
          <t xml:space="preserve">
</t>
        </r>
      </text>
    </comment>
    <comment ref="D49" authorId="1">
      <text>
        <r>
          <rPr>
            <sz val="9"/>
            <color indexed="81"/>
            <rFont val="Arial"/>
            <family val="2"/>
          </rPr>
          <t>Denk aan een voorbeeld waaruit al dan niet inspiratie blijkt.</t>
        </r>
        <r>
          <rPr>
            <sz val="9"/>
            <color indexed="81"/>
            <rFont val="Tahoma"/>
            <family val="2"/>
          </rPr>
          <t xml:space="preserve">
</t>
        </r>
      </text>
    </comment>
    <comment ref="D50" authorId="1">
      <text>
        <r>
          <rPr>
            <sz val="9"/>
            <color indexed="81"/>
            <rFont val="Arial"/>
            <family val="2"/>
          </rPr>
          <t>Denk aan een voorbeeld waaruit blijkt dat partners elkaar al dan niet begrijpen.</t>
        </r>
        <r>
          <rPr>
            <sz val="9"/>
            <color indexed="81"/>
            <rFont val="Tahoma"/>
            <family val="2"/>
          </rPr>
          <t xml:space="preserve">
</t>
        </r>
      </text>
    </comment>
    <comment ref="D51" authorId="1">
      <text>
        <r>
          <rPr>
            <sz val="9"/>
            <color indexed="81"/>
            <rFont val="Arial"/>
            <family val="2"/>
          </rPr>
          <t>Denk aan wie de coördinerende rol vervult.</t>
        </r>
      </text>
    </comment>
    <comment ref="D52" authorId="1">
      <text>
        <r>
          <rPr>
            <sz val="9"/>
            <color indexed="81"/>
            <rFont val="Arial"/>
            <family val="2"/>
          </rPr>
          <t>Denk aan de mate waarin informeel wordt gecommuniceerd, naast de formele overleggen.</t>
        </r>
        <r>
          <rPr>
            <sz val="9"/>
            <color indexed="81"/>
            <rFont val="Tahoma"/>
            <family val="2"/>
          </rPr>
          <t xml:space="preserve">
</t>
        </r>
      </text>
    </comment>
    <comment ref="D53" authorId="1">
      <text>
        <r>
          <rPr>
            <sz val="9"/>
            <color indexed="81"/>
            <rFont val="Arial"/>
            <family val="2"/>
          </rPr>
          <t>Denk aan de mate waarin de netwerkpartners bij elkaar komen.</t>
        </r>
        <r>
          <rPr>
            <sz val="9"/>
            <color indexed="81"/>
            <rFont val="Tahoma"/>
            <family val="2"/>
          </rPr>
          <t xml:space="preserve">
</t>
        </r>
      </text>
    </comment>
    <comment ref="D55" authorId="1">
      <text>
        <r>
          <rPr>
            <sz val="9"/>
            <color indexed="81"/>
            <rFont val="Arial"/>
            <family val="2"/>
          </rPr>
          <t>Denk aan een voorbeeld t.a.v. de openheid en transparantie in de communicatie.</t>
        </r>
        <r>
          <rPr>
            <sz val="9"/>
            <color indexed="81"/>
            <rFont val="Tahoma"/>
            <family val="2"/>
          </rPr>
          <t xml:space="preserve">
</t>
        </r>
      </text>
    </comment>
    <comment ref="D56" authorId="1">
      <text>
        <r>
          <rPr>
            <sz val="9"/>
            <color indexed="81"/>
            <rFont val="Arial"/>
            <family val="2"/>
          </rPr>
          <t>Denk aan een voorbeeld waaruit blijkt dat men elkaar wel/niet durft aan te spreken.</t>
        </r>
        <r>
          <rPr>
            <sz val="9"/>
            <color indexed="81"/>
            <rFont val="Tahoma"/>
            <family val="2"/>
          </rPr>
          <t xml:space="preserve">
</t>
        </r>
      </text>
    </comment>
    <comment ref="D57" authorId="1">
      <text>
        <r>
          <rPr>
            <sz val="9"/>
            <color indexed="81"/>
            <rFont val="Arial"/>
            <family val="2"/>
          </rPr>
          <t>Denk aan een voorbeeld waar afspraken al dan niet worden nagekomen.</t>
        </r>
        <r>
          <rPr>
            <sz val="9"/>
            <color indexed="81"/>
            <rFont val="Tahoma"/>
            <family val="2"/>
          </rPr>
          <t xml:space="preserve">
</t>
        </r>
      </text>
    </comment>
    <comment ref="D58" authorId="1">
      <text>
        <r>
          <rPr>
            <sz val="9"/>
            <color indexed="81"/>
            <rFont val="Arial"/>
            <family val="2"/>
          </rPr>
          <t>Denk aan een voorbeeld waaruit blijkt dat partners elkaar het succes wel/niet gunnen. Treedt men bijvoorbeeld voor elkaar op als ambassadeur?</t>
        </r>
        <r>
          <rPr>
            <sz val="9"/>
            <color indexed="81"/>
            <rFont val="Tahoma"/>
            <family val="2"/>
          </rPr>
          <t xml:space="preserve">
</t>
        </r>
      </text>
    </comment>
    <comment ref="D60" authorId="1">
      <text>
        <r>
          <rPr>
            <sz val="9"/>
            <color indexed="81"/>
            <rFont val="Arial"/>
            <family val="2"/>
          </rPr>
          <t>Denk aan de mate waarin al dan niet voortgang wordt geboekt.</t>
        </r>
        <r>
          <rPr>
            <sz val="9"/>
            <color indexed="81"/>
            <rFont val="Tahoma"/>
            <family val="2"/>
          </rPr>
          <t xml:space="preserve">
</t>
        </r>
      </text>
    </comment>
    <comment ref="D61" authorId="1">
      <text>
        <r>
          <rPr>
            <sz val="9"/>
            <color indexed="81"/>
            <rFont val="Arial"/>
            <family val="2"/>
          </rPr>
          <t>Denk aan de mate waarin middelen zoals capaciteit of geld zijn ingezet voor de realisering van netwerkdoelen.</t>
        </r>
        <r>
          <rPr>
            <sz val="9"/>
            <color indexed="81"/>
            <rFont val="Tahoma"/>
            <family val="2"/>
          </rPr>
          <t xml:space="preserve">
</t>
        </r>
      </text>
    </comment>
    <comment ref="D63" authorId="1">
      <text>
        <r>
          <rPr>
            <sz val="9"/>
            <color indexed="81"/>
            <rFont val="Arial"/>
            <family val="2"/>
          </rPr>
          <t>Denk aan een voorbeeld waaruit blijkt dat deze partijen wel/niet tot een oplossing kunnen komen.</t>
        </r>
        <r>
          <rPr>
            <sz val="9"/>
            <color indexed="81"/>
            <rFont val="Tahoma"/>
            <family val="2"/>
          </rPr>
          <t xml:space="preserve">
</t>
        </r>
      </text>
    </comment>
    <comment ref="D64" authorId="1">
      <text>
        <r>
          <rPr>
            <sz val="9"/>
            <color indexed="81"/>
            <rFont val="Arial"/>
            <family val="2"/>
          </rPr>
          <t>Denk aan de reden waarom al dan niet voldoende verschillende soorten organisaties/bedrijven zijn betrokken.</t>
        </r>
        <r>
          <rPr>
            <sz val="9"/>
            <color indexed="81"/>
            <rFont val="Tahoma"/>
            <family val="2"/>
          </rPr>
          <t xml:space="preserve">
</t>
        </r>
      </text>
    </comment>
    <comment ref="D65" authorId="1">
      <text>
        <r>
          <rPr>
            <sz val="9"/>
            <color indexed="81"/>
            <rFont val="Arial"/>
            <family val="2"/>
          </rPr>
          <t>Denk aan de reden waarom wel/niet de juiste organisaties/bedrijven zijn betrokken.</t>
        </r>
        <r>
          <rPr>
            <sz val="9"/>
            <color indexed="81"/>
            <rFont val="Tahoma"/>
            <family val="2"/>
          </rPr>
          <t xml:space="preserve">
</t>
        </r>
      </text>
    </comment>
  </commentList>
</comments>
</file>

<file path=xl/comments2.xml><?xml version="1.0" encoding="utf-8"?>
<comments xmlns="http://schemas.openxmlformats.org/spreadsheetml/2006/main">
  <authors>
    <author>zoeteac</author>
    <author>Fieris</author>
  </authors>
  <commentList>
    <comment ref="A6" authorId="0">
      <text>
        <r>
          <rPr>
            <sz val="9"/>
            <color indexed="81"/>
            <rFont val="Arial"/>
            <family val="2"/>
          </rPr>
          <t>H.E. Wielinga (2014) onderscheidt een aantal stadia in een netwerksamenwerking:</t>
        </r>
        <r>
          <rPr>
            <b/>
            <sz val="9"/>
            <color indexed="81"/>
            <rFont val="Arial"/>
            <family val="2"/>
          </rPr>
          <t xml:space="preserve">
</t>
        </r>
        <r>
          <rPr>
            <sz val="9"/>
            <color indexed="81"/>
            <rFont val="Arial"/>
            <family val="2"/>
          </rPr>
          <t xml:space="preserve">
</t>
        </r>
        <r>
          <rPr>
            <b/>
            <sz val="9"/>
            <color indexed="81"/>
            <rFont val="Arial"/>
            <family val="2"/>
          </rPr>
          <t>Pril idee</t>
        </r>
        <r>
          <rPr>
            <sz val="9"/>
            <color indexed="81"/>
            <rFont val="Arial"/>
            <family val="2"/>
          </rPr>
          <t xml:space="preserve"> - Een initiatief begint met een pril idee, Het kan een individu zijn die er mee komt, of het kan ontstaan in een groep.
</t>
        </r>
        <r>
          <rPr>
            <b/>
            <sz val="9"/>
            <color indexed="81"/>
            <rFont val="Arial"/>
            <family val="2"/>
          </rPr>
          <t>Inspiratie</t>
        </r>
        <r>
          <rPr>
            <sz val="9"/>
            <color indexed="81"/>
            <rFont val="Arial"/>
            <family val="2"/>
          </rPr>
          <t xml:space="preserve"> - Zodra mensen erover gaan praten kunnen zij elkaar ermee inspireren. Er ontstaat een informeel netwerk van mensen die een ambitie delen.
</t>
        </r>
        <r>
          <rPr>
            <b/>
            <sz val="9"/>
            <color indexed="81"/>
            <rFont val="Arial"/>
            <family val="2"/>
          </rPr>
          <t>Planning</t>
        </r>
        <r>
          <rPr>
            <sz val="9"/>
            <color indexed="81"/>
            <rFont val="Arial"/>
            <family val="2"/>
          </rPr>
          <t xml:space="preserve"> - Vroeger of later wil dit netwerk in actie komen. Dan begint het stadium van planning. Er worden taken verdeeld, en het netwerk probeert ruimte te verwerven om aan de slag te gaan.
</t>
        </r>
        <r>
          <rPr>
            <b/>
            <sz val="9"/>
            <color indexed="81"/>
            <rFont val="Arial"/>
            <family val="2"/>
          </rPr>
          <t>Ontwikkeling</t>
        </r>
        <r>
          <rPr>
            <sz val="9"/>
            <color indexed="81"/>
            <rFont val="Arial"/>
            <family val="2"/>
          </rPr>
          <t xml:space="preserve"> - Als die ruimte er is, dan kunnen de ideeën verder worden ontwikkeld tot bruikbare praktijken.
</t>
        </r>
        <r>
          <rPr>
            <b/>
            <sz val="9"/>
            <color indexed="81"/>
            <rFont val="Arial"/>
            <family val="2"/>
          </rPr>
          <t>Realisatie</t>
        </r>
        <r>
          <rPr>
            <sz val="9"/>
            <color indexed="81"/>
            <rFont val="Arial"/>
            <family val="2"/>
          </rPr>
          <t xml:space="preserve"> - Deze resultaten moeten betrokken partijen over de streep helpen om mee te werken aan de realisatie van het initiatief.
</t>
        </r>
        <r>
          <rPr>
            <b/>
            <sz val="9"/>
            <color indexed="81"/>
            <rFont val="Arial"/>
            <family val="2"/>
          </rPr>
          <t>Verspreiding</t>
        </r>
        <r>
          <rPr>
            <sz val="9"/>
            <color indexed="81"/>
            <rFont val="Arial"/>
            <family val="2"/>
          </rPr>
          <t xml:space="preserve"> - Wanneer dit succesvol is, zullen er anderen zijn die het idee overnemen. Er vindt verspreiding plaats.
</t>
        </r>
        <r>
          <rPr>
            <b/>
            <sz val="9"/>
            <color indexed="81"/>
            <rFont val="Arial"/>
            <family val="2"/>
          </rPr>
          <t>Inbedding</t>
        </r>
        <r>
          <rPr>
            <sz val="9"/>
            <color indexed="81"/>
            <rFont val="Arial"/>
            <family val="2"/>
          </rPr>
          <t xml:space="preserve"> - Er kan een moment komen dat de nieuwe praktijk gewoon wordt, en een vaste plaats heeft in de bestaande structuur. Dan heeft inbedding plaats gevonden.
</t>
        </r>
        <r>
          <rPr>
            <sz val="9"/>
            <color indexed="81"/>
            <rFont val="Tahoma"/>
            <family val="2"/>
          </rPr>
          <t xml:space="preserve">
</t>
        </r>
      </text>
    </comment>
    <comment ref="E15" authorId="1">
      <text>
        <r>
          <rPr>
            <b/>
            <sz val="9"/>
            <color indexed="81"/>
            <rFont val="Tahoma"/>
            <family val="2"/>
          </rPr>
          <t xml:space="preserve">Ken de scores 1 t/m 5 toe op de voor u belangrijkste 5 totaal stellingen, die verbetering behoeven.   </t>
        </r>
        <r>
          <rPr>
            <sz val="9"/>
            <color indexed="81"/>
            <rFont val="Tahoma"/>
            <family val="2"/>
          </rPr>
          <t xml:space="preserve">
</t>
        </r>
      </text>
    </comment>
    <comment ref="E69" authorId="1">
      <text>
        <r>
          <rPr>
            <b/>
            <sz val="9"/>
            <color indexed="81"/>
            <rFont val="Tahoma"/>
            <family val="2"/>
          </rPr>
          <t xml:space="preserve">Ken de scores 1 t/m 5 toe op de voor u belangrijkste 5 totaal stellingen, die verbetering behoeven.   </t>
        </r>
        <r>
          <rPr>
            <sz val="9"/>
            <color indexed="81"/>
            <rFont val="Tahoma"/>
            <family val="2"/>
          </rPr>
          <t xml:space="preserve">
</t>
        </r>
      </text>
    </comment>
  </commentList>
</comments>
</file>

<file path=xl/sharedStrings.xml><?xml version="1.0" encoding="utf-8"?>
<sst xmlns="http://schemas.openxmlformats.org/spreadsheetml/2006/main" count="809" uniqueCount="464">
  <si>
    <t>Naam respondent</t>
  </si>
  <si>
    <t>Gemiddeld</t>
  </si>
  <si>
    <t>Laagste score</t>
  </si>
  <si>
    <t>Hoogste score</t>
  </si>
  <si>
    <t>Spreiding</t>
  </si>
  <si>
    <t>Samenvatting formulieren</t>
  </si>
  <si>
    <t>Nr</t>
  </si>
  <si>
    <t>Organisatie</t>
  </si>
  <si>
    <t>INVOER SCORES NETWERKRESULTATEN EN DOELBEREIK</t>
  </si>
  <si>
    <t>INVOER SCORES NETWERKSAMENWERKING</t>
  </si>
  <si>
    <t>Het netwerk heeft de gewenste omvang bereikt.</t>
  </si>
  <si>
    <t>Gemiddelde</t>
  </si>
  <si>
    <t>NETWERKSAMENWERKING</t>
  </si>
  <si>
    <t>Deelnemers →</t>
  </si>
  <si>
    <t xml:space="preserve">REKENKUNDIG GEMIDDELDE van de 9 succesfactoren
</t>
  </si>
  <si>
    <t>Markeringsopvulling: kleur: 1 na onderste grijs/zwart</t>
  </si>
  <si>
    <t>Lijnstijl 1,5 pt</t>
  </si>
  <si>
    <t>lijnkleur 4e van onder (2e van boven) grijs</t>
  </si>
  <si>
    <t>Markeringsopties: ruit, grootte 4</t>
  </si>
  <si>
    <t>Rekenkundig gemiddelde</t>
  </si>
  <si>
    <t>Rekenkundig</t>
  </si>
  <si>
    <t>Algemeen beeld</t>
  </si>
  <si>
    <t>ALGEMEEN BEELD</t>
  </si>
  <si>
    <t>(let op 10 deenemers ingevuld)</t>
  </si>
  <si>
    <t xml:space="preserve">ALGEMEEN BEELD </t>
  </si>
  <si>
    <t>Naam netwerk(initiatief):</t>
  </si>
  <si>
    <t>Naam netwerkdeelnemer:</t>
  </si>
  <si>
    <t>Organisatie (onderdeel):</t>
  </si>
  <si>
    <t>Rapportage periode:</t>
  </si>
  <si>
    <t>Datum invullen formulier:</t>
  </si>
  <si>
    <t>Waarde</t>
  </si>
  <si>
    <t>Niet eens/niet oneens</t>
  </si>
  <si>
    <t>Toelichting op toegekende waarde</t>
  </si>
  <si>
    <t>RESULTAATSASPECTEN</t>
  </si>
  <si>
    <t>Beschrijf hier de groei van het netwerk: welke en hoeveel (nieuwe) netwerkverbindingen tot stand zijn gebracht tot op heden of sinds de vorige meting.</t>
  </si>
  <si>
    <t>De netwerksamenwerking heeft de relaties tussen de partners in het netwerk verbeterd.</t>
  </si>
  <si>
    <t>Beschrijf hoe het netwerk wordt (h)erkend in de samenleving en hoe hieraan wordt gewerkt. Is het netwerk stabiel, weten burgers/bedrijven/andere relevante partijen dat het netwerk bestaat? Hoe vaak wordt het netwerk zelfstandig benaderd door derden en wie zijn dit? Maakt het netwerk gebruik van een eigen website en social media?</t>
  </si>
  <si>
    <t>Invoer kwalitatieve toelichtingen en analyse</t>
  </si>
  <si>
    <t>CONCLUSIES / SAMENVATTING</t>
  </si>
  <si>
    <t>Gemiddelde waarde</t>
  </si>
  <si>
    <t>STELLINGEN OVER DE NETWERKSAMENWERKING</t>
  </si>
  <si>
    <t>Samenvatting uit dialoogsessie</t>
  </si>
  <si>
    <t>1-5</t>
  </si>
  <si>
    <t>per indicator</t>
  </si>
  <si>
    <t xml:space="preserve">CONCLUSIES / SAMENVATTING </t>
  </si>
  <si>
    <t>per succesfactor (tbv rapportage)</t>
  </si>
  <si>
    <t>Wijzigingen in dit werkblad werken door in de invoerbladen NW samenwerking, NW resultaten en kwalitatieve invoer en de totaalrapportage.</t>
  </si>
  <si>
    <t>Wat geel gearceerd is, is handmatig ingevoerd, dus niet gekoppeld met het basis vragenformulier</t>
  </si>
  <si>
    <t xml:space="preserve">REKENKUNDIG GEMIDDELDE van de 8 resultaataspecten
</t>
  </si>
  <si>
    <t>U kunt algemene verbetersuggesties aangeven op de daarvoor bestemde plek in het formulier.</t>
  </si>
  <si>
    <t>De verdeling van rollen en verantwoordelijkheden in het netwerk is werkbaar.</t>
  </si>
  <si>
    <t>In het netwerk zijn de juiste partners betrokken om de ambitie van het netwerk te realiseren.</t>
  </si>
  <si>
    <t xml:space="preserve">Beschrijf welke pers/publiciteit het netwerk heeft gegenereerd en wat de boodschap is die is meegegeven. </t>
  </si>
  <si>
    <t>RADARDIAGRAMMEN NETWERKSAMENWERKING</t>
  </si>
  <si>
    <t>Opmaak voor de grijs-zwarte gemiddelde lijn:</t>
  </si>
  <si>
    <t>Deze kolommen handmatig kopieren uit ingediende formulieren.</t>
  </si>
  <si>
    <t>Rek. gem.</t>
  </si>
  <si>
    <r>
      <rPr>
        <b/>
        <sz val="9"/>
        <color theme="8" tint="-0.249977111117893"/>
        <rFont val="Arial"/>
        <family val="2"/>
      </rPr>
      <t>…………………………………
(handmatige invoer mogelijk)
…………………………………</t>
    </r>
    <r>
      <rPr>
        <b/>
        <sz val="9"/>
        <color rgb="FF92D050"/>
        <rFont val="Arial"/>
        <family val="2"/>
      </rPr>
      <t xml:space="preserve">
</t>
    </r>
  </si>
  <si>
    <t>VERBETERSUGGESTIES</t>
  </si>
  <si>
    <t>Conclusies bijeenkomst</t>
  </si>
  <si>
    <t>Bevindingen formulieren en bijeenkomst</t>
  </si>
  <si>
    <t>A1</t>
  </si>
  <si>
    <t>A2</t>
  </si>
  <si>
    <t>A3</t>
  </si>
  <si>
    <t>A4</t>
  </si>
  <si>
    <t>B1</t>
  </si>
  <si>
    <t>B2</t>
  </si>
  <si>
    <t>B3</t>
  </si>
  <si>
    <t>C1</t>
  </si>
  <si>
    <t>C2</t>
  </si>
  <si>
    <t>C3</t>
  </si>
  <si>
    <t>C4</t>
  </si>
  <si>
    <t>C5</t>
  </si>
  <si>
    <t>D1</t>
  </si>
  <si>
    <t>D2</t>
  </si>
  <si>
    <t>D3</t>
  </si>
  <si>
    <t>D4</t>
  </si>
  <si>
    <t>E1</t>
  </si>
  <si>
    <t>E2</t>
  </si>
  <si>
    <t>E3</t>
  </si>
  <si>
    <t>E4</t>
  </si>
  <si>
    <t>F1</t>
  </si>
  <si>
    <t>F2</t>
  </si>
  <si>
    <t>F3</t>
  </si>
  <si>
    <t>F4</t>
  </si>
  <si>
    <t>F5</t>
  </si>
  <si>
    <t>G1</t>
  </si>
  <si>
    <t>G2</t>
  </si>
  <si>
    <t>G3</t>
  </si>
  <si>
    <t>G4</t>
  </si>
  <si>
    <t>H1</t>
  </si>
  <si>
    <t>H2</t>
  </si>
  <si>
    <t>I1</t>
  </si>
  <si>
    <t>I2</t>
  </si>
  <si>
    <t>I3</t>
  </si>
  <si>
    <t>A. Ambitie</t>
  </si>
  <si>
    <t>B. Belangen</t>
  </si>
  <si>
    <t>C. Organisatiegraad</t>
  </si>
  <si>
    <t>D. Proceskwaliteit</t>
  </si>
  <si>
    <t>E. Commitment</t>
  </si>
  <si>
    <t>F. Verbinden</t>
  </si>
  <si>
    <t>G. Vertrouwen</t>
  </si>
  <si>
    <t>H. Daadkracht</t>
  </si>
  <si>
    <t>De juiste partijen zijn in het netwerk betrokken.</t>
  </si>
  <si>
    <t>Er is sprake van voortvarendheid in het netwerk.</t>
  </si>
  <si>
    <t>Er zijn voldoende waarborgen om de verbindingen in het netwerk te versterken.</t>
  </si>
  <si>
    <t>Het netwerk heeft het commitment van de netwerkpartners.</t>
  </si>
  <si>
    <t>De organisatie(structuur) versterkt het netwerk.</t>
  </si>
  <si>
    <t>Het netwerk beschikt over een (ver)bindende ambitie.</t>
  </si>
  <si>
    <t>I. Samenstelling</t>
  </si>
  <si>
    <t>0. Pril idee</t>
  </si>
  <si>
    <r>
      <t xml:space="preserve">Stadium van de netwerksamenwerking (beweeg muis naar het </t>
    </r>
    <r>
      <rPr>
        <b/>
        <sz val="9"/>
        <color rgb="FFFF0000"/>
        <rFont val="Arial"/>
        <family val="2"/>
      </rPr>
      <t>rode driehoekje,</t>
    </r>
    <r>
      <rPr>
        <sz val="9"/>
        <rFont val="Arial"/>
        <family val="2"/>
      </rPr>
      <t xml:space="preserve"> rechtsboven in deze cel):</t>
    </r>
  </si>
  <si>
    <t>1. Inspiratie</t>
  </si>
  <si>
    <t>2. Planning</t>
  </si>
  <si>
    <t>3. Ontwikkeling</t>
  </si>
  <si>
    <t>4. Realisatie</t>
  </si>
  <si>
    <t>5. Verspreiding</t>
  </si>
  <si>
    <t>6. Inbedding</t>
  </si>
  <si>
    <t>INVULINSTRUCTIE</t>
  </si>
  <si>
    <t>DE MATE WAARIN U HET EENS BENT MET DE STELLING</t>
  </si>
  <si>
    <t>Ken aan elke stelling een waarde (1-5) toe: in welke mate bent u het eens met de stelling.</t>
  </si>
  <si>
    <t>Antwoord</t>
  </si>
  <si>
    <t>Geef een korte en bondige toelichting op de toegekende waarde.</t>
  </si>
  <si>
    <t xml:space="preserve">Indien een stelling niet voor uw situatie van toepassing is, vul dan geen waarde in en 'NVT' bij de toelichting. </t>
  </si>
  <si>
    <t>Als sprake is van een rood driehoekje, rechtsboven in een cel, kan u uw muis daarnaar bewegen om meer informatie te verkrijgen.</t>
  </si>
  <si>
    <t>WAARDE</t>
  </si>
  <si>
    <t>TOELICHTING OP DE TOEGEKENDE WAARDE</t>
  </si>
  <si>
    <t>De netwerkdeelnemers zijn met elkaar in gesprek over elkaars belangen.</t>
  </si>
  <si>
    <t>Het netwerk beschikt over een planning van concrete activiteiten.</t>
  </si>
  <si>
    <t>AANVULLENDE INVULINSTRUCTIE</t>
  </si>
  <si>
    <t xml:space="preserve">Beschrijf de (project)resultaten waarover u wel of niet tevreden bent. Indien er meerdere (project)resultaten zijn; waardeer de stelling dan op een gemiddelde. </t>
  </si>
  <si>
    <t xml:space="preserve">Beschrijf welke tussenproducten dan wel business cases zijn gerealiseerd (te denken valt hierbij aan een convenant, strategische agenda, intentieverklaring, onderzoeksrapporten, ontwikkelplannen, certificaten, verdienmodellen, etc.). </t>
  </si>
  <si>
    <t>Beschrijf welke (en het aantal) ideeën/ initiatieven/ instrumenten het netwerk inmiddels heeft gegenereerd dan wel beschrijf de voortgang hiervan.</t>
  </si>
  <si>
    <t>Geef aan welke kosten door de organisatie zijn gemaakt t.a.v. de inzet in uren en geld versus de baten bijvoorbeeld in reikwijdte (aantallen betrokkenen / inwoners oid), aantal projecten en investeringskapitaal</t>
  </si>
  <si>
    <t>Beschrijf of becijfer eventuele afwijkingen en de oorzaken hiervan.</t>
  </si>
  <si>
    <t>Beschrijf hier welke en het aantal partnerorganisaties op dit moment het netwerk vormen.</t>
  </si>
  <si>
    <t>Beschrijf op welke wijze de samenwerking al dan niet is verbeterd.</t>
  </si>
  <si>
    <t>Beschrijf de concrete bijdrage die door het netwerk is geleverd op het gebied van duurzaamheid (people, planet, profit). Hiervoor kan gebruik gemaakt worden van de PPP-scan (www.pppscan.nl). De PPP-scan is een instrument om concrete beleidsvoornemens en plannen te beoordelen op hun bijdrage aan duurzame ontwikkeling.</t>
  </si>
  <si>
    <t>Beschrijf tot welke innovatieve oplossingen het netwerk heeft geleid (verandering in denken, nieuwe producten, werkwijzen, nieuwe kennis wordt ontwikkeld, nieuwe denkmodellen).</t>
  </si>
  <si>
    <t>Beschrijf welke kennis en leerervaringen zijn opgedaan door de netwerkaanpak.</t>
  </si>
  <si>
    <t>Beschrijf voor welke partijen en op welke wijze het netwerk als voorbeeld heeft gediend. Hoe zijn derden door het netwerk in beweging gekomen, hebben ze initiatieven overgenomen, elders nieuwe netwerken gevormd, waarmee ze bijdragen aan de ambities van het netwerk? Zijn er bijvoorbeeld bijeenkomsten op het thema georganiseerd door derden of LinkedIn-groepen gestart, etc.)</t>
  </si>
  <si>
    <t xml:space="preserve">Beschrijf wat het bereik is geweest van het netwerk(initiatief) d.w.z. op straat, wijk, gemeente, provincie, landsniveau of geef dit weer uitgedrukt in oppervlakte, aantal bewoners, bedrijven, etc. </t>
  </si>
  <si>
    <t>TOELICHTING OP TOEGEKENDE WAARDE</t>
  </si>
  <si>
    <t>Beschrijf wat de geplande bijdrage van het netwerk aan de organisatiedoelen had moeten zijn en welke bijdrage feitelijk tot op heden is geleverd aan deze doelen.</t>
  </si>
  <si>
    <t>Beschrijf aan welke organisatiedoelen de prestaties van het netwerk tot op heden ook (onverwacht/onbedoeld) een bijdrage hebben geleverd (dit kunnen dus andere dan de beoogde organisatiedoelen zijn). Beschrijf tevens de feitelijke bijdrage die is geleverd aan deze doelen en geef aan of en waarom deze bijdrage waardevol voor de organisatie is.</t>
  </si>
  <si>
    <t>J1</t>
  </si>
  <si>
    <t>J2</t>
  </si>
  <si>
    <t>J3</t>
  </si>
  <si>
    <t>K. Tussenproducten</t>
  </si>
  <si>
    <t>K1</t>
  </si>
  <si>
    <t>K2</t>
  </si>
  <si>
    <t>L. Financiële resultaten</t>
  </si>
  <si>
    <t>J. 'Fysieke' mijlpalen</t>
  </si>
  <si>
    <t>L1</t>
  </si>
  <si>
    <t>L2</t>
  </si>
  <si>
    <t>L3</t>
  </si>
  <si>
    <t>M. Netwerkversterking</t>
  </si>
  <si>
    <t>Het netwerk is (verder) verstevigd.</t>
  </si>
  <si>
    <t>M1</t>
  </si>
  <si>
    <t>M2</t>
  </si>
  <si>
    <t>M3</t>
  </si>
  <si>
    <t>N1</t>
  </si>
  <si>
    <t>Het netwerk levert duurzame bijdragen.</t>
  </si>
  <si>
    <t>O. Innovatie</t>
  </si>
  <si>
    <t>O1</t>
  </si>
  <si>
    <t>O2</t>
  </si>
  <si>
    <t>P. Bereik</t>
  </si>
  <si>
    <t>P1</t>
  </si>
  <si>
    <t>P2</t>
  </si>
  <si>
    <t>Q. Zichtbaarheid</t>
  </si>
  <si>
    <t>Q1</t>
  </si>
  <si>
    <t>Q2</t>
  </si>
  <si>
    <t>R. Bijdrage aan organistiedoel(en)</t>
  </si>
  <si>
    <t>R1</t>
  </si>
  <si>
    <t>R2</t>
  </si>
  <si>
    <t>gele cellen doortrekken</t>
  </si>
  <si>
    <t>Formule kolom</t>
  </si>
  <si>
    <t>INSTRUCTIE:</t>
  </si>
  <si>
    <r>
      <t>1:</t>
    </r>
    <r>
      <rPr>
        <sz val="10"/>
        <color theme="1"/>
        <rFont val="Arial"/>
        <family val="2"/>
      </rPr>
      <t xml:space="preserve"> Hef de beveiliging van dit blad op (geen wachtwoord)</t>
    </r>
  </si>
  <si>
    <t>N. Duurzaamheid</t>
  </si>
  <si>
    <t>Formulekolom</t>
  </si>
  <si>
    <t>INSTRUCTIE (zie ook formules in 1e kolom):</t>
  </si>
  <si>
    <t>INVULGEGEVENS</t>
  </si>
  <si>
    <t>DE MATE WAARIN U HET EENS  BENT MET DE STELLING</t>
  </si>
  <si>
    <t>Stelling</t>
  </si>
  <si>
    <t>Toelichting op de toegekende waarde</t>
  </si>
  <si>
    <t>TOTAALBEELD</t>
  </si>
  <si>
    <r>
      <rPr>
        <b/>
        <sz val="10"/>
        <color theme="1"/>
        <rFont val="Arial"/>
        <family val="2"/>
      </rPr>
      <t>5:</t>
    </r>
    <r>
      <rPr>
        <sz val="10"/>
        <color theme="1"/>
        <rFont val="Arial"/>
        <family val="2"/>
      </rPr>
      <t xml:space="preserve"> trek na het plakken van alle antwoorden van alle respondenten, de gele cellen in kolom C op dit blad (formules) door op de gehele ingevulde regel. Dus dat doe je 9 x.</t>
    </r>
  </si>
  <si>
    <r>
      <rPr>
        <b/>
        <sz val="10"/>
        <color theme="1"/>
        <rFont val="Arial"/>
        <family val="2"/>
      </rPr>
      <t>4:</t>
    </r>
    <r>
      <rPr>
        <sz val="10"/>
        <color theme="1"/>
        <rFont val="Arial"/>
        <family val="2"/>
      </rPr>
      <t xml:space="preserve"> trek na het plakken van alle antwoorden van alle respondenten, de gele cellen in kolom C op dit blad (formules) door op de gehele ingevulde regel. Dus dat doe je 9 x.</t>
    </r>
  </si>
  <si>
    <t>TOTAALBEELD RESULTATEN</t>
  </si>
  <si>
    <t>TOTAALBEELD NETWERKSAMENWERKING</t>
  </si>
  <si>
    <t>Beschrijf welke resultaten/projecten het netwerk inmiddels heeft gerealiseerd of gaat realiseren en beschrijf de voortgang hiervan.</t>
  </si>
  <si>
    <t>Beschrijf wat gebruikers/derden/burgers merken van de opbrengsten van het netwerk; worden er bijvoorbeeld lokale problemen binnen het netwerk opgelost?</t>
  </si>
  <si>
    <t>Er zijn tot op heden voldoende opbrengsten gerealiseerd door het netwerk.</t>
  </si>
  <si>
    <t>Ambitie</t>
  </si>
  <si>
    <t>Belangen</t>
  </si>
  <si>
    <t>Organisatiegraad</t>
  </si>
  <si>
    <t>Proceskwaliteit</t>
  </si>
  <si>
    <t>Commitment</t>
  </si>
  <si>
    <t>Verbinden</t>
  </si>
  <si>
    <t>Vertrouwen</t>
  </si>
  <si>
    <t>Daadkracht</t>
  </si>
  <si>
    <t>Samenstelling</t>
  </si>
  <si>
    <t>Tussenproducten</t>
  </si>
  <si>
    <t>Netwerkversterking</t>
  </si>
  <si>
    <t>Duurzaamheid</t>
  </si>
  <si>
    <t>Innovatie</t>
  </si>
  <si>
    <t>Bereik</t>
  </si>
  <si>
    <t>Zichtbaarheid</t>
  </si>
  <si>
    <t>Bijdrage aan organisatiedoelen</t>
  </si>
  <si>
    <t>NETWERKOPBRENGSTEN</t>
  </si>
  <si>
    <t>RADARDIAGRAMMEN NETWERKOPBRENGSTEN EN DOELBEREIK</t>
  </si>
  <si>
    <t>RESULTAATSINDICATOREN</t>
  </si>
  <si>
    <t>Resultaatsindicatoren</t>
  </si>
  <si>
    <t>STELLINGEN OVER DE NETWERKOPBRENGSTEN</t>
  </si>
  <si>
    <t>STELLINGEN BIJ DE NETWERKSAMENWERKING</t>
  </si>
  <si>
    <t>MEE EENS</t>
  </si>
  <si>
    <t>MEE ONEENS</t>
  </si>
  <si>
    <t>TOELICHTING</t>
  </si>
  <si>
    <t>Ik voel me geïnspireerd door de samenwerking met de netwerkdeelnemers.</t>
  </si>
  <si>
    <t>De netwerkdeelnemers komen voldoende frequent bijeen.</t>
  </si>
  <si>
    <t>De netwerkdeelnemers gunnen elkaar hun successen.</t>
  </si>
  <si>
    <t>Beschrijf de efficiencyvoordelen: de eurowinst of kosten besparing die wordt gerealiseerd door de netwerksamenwerking.</t>
  </si>
  <si>
    <t>STELLINGEN OVER DOELBEREIK VAN DE INDIVIDUELE PARTNERS</t>
  </si>
  <si>
    <t xml:space="preserve">In de netwerksamenwerking worden ieders belangen erkend. </t>
  </si>
  <si>
    <t>De (netwerk)processen ondersteunen de kwaliteit van de samenwerking en de opbrengsten.</t>
  </si>
  <si>
    <t>De netwerkdeelnemers vertrouwen elkaar.</t>
  </si>
  <si>
    <t>De opbrengsten van het netwerk leiden tot waarneembare veranderingen in de maatschappij.</t>
  </si>
  <si>
    <r>
      <t xml:space="preserve">Er zijn producten of </t>
    </r>
    <r>
      <rPr>
        <b/>
        <sz val="9"/>
        <color theme="1"/>
        <rFont val="Arial"/>
        <family val="2"/>
      </rPr>
      <t xml:space="preserve">randvoorwaarden gerealiseerd die oplijnen naar de ‘fysieke’ mijlpalen. </t>
    </r>
  </si>
  <si>
    <t>De financiële resultaten zijn positief.</t>
  </si>
  <si>
    <t>Het netwerk levert vernieuwende bijdragen.</t>
  </si>
  <si>
    <t>Het netwerk heeft beduidende invloed op de samenleving.</t>
  </si>
  <si>
    <t>Het netwerk is herkenbaar in de samenleving.</t>
  </si>
  <si>
    <t>De netwerkopbrengsten dragen bij aan de doelen van de individuele netwerkpartners.</t>
  </si>
  <si>
    <t>De netwerkdeelnemers houden rekening met elkaars belangen en problemen.</t>
  </si>
  <si>
    <t>STELLINGEN BIJ DE NETWERKOPBRENGSTEN</t>
  </si>
  <si>
    <t>Deze worden als volgt gebruikt:</t>
  </si>
  <si>
    <t>Instructie behorende bij de Excel tool voor de netwerkvitaliteitsmeter</t>
  </si>
  <si>
    <t>1.</t>
  </si>
  <si>
    <t>2.</t>
  </si>
  <si>
    <t>3.</t>
  </si>
  <si>
    <t>4.</t>
  </si>
  <si>
    <t>5.</t>
  </si>
  <si>
    <t>6.</t>
  </si>
  <si>
    <t>7.</t>
  </si>
  <si>
    <t>8.</t>
  </si>
  <si>
    <t>9.</t>
  </si>
  <si>
    <t>Basisvragenformulier</t>
  </si>
  <si>
    <t>Invoer waarden NW samenwerking</t>
  </si>
  <si>
    <t>Invoer waarden NW opbrengsten</t>
  </si>
  <si>
    <t>Invoer kwalitatieve toelichting</t>
  </si>
  <si>
    <t>Totaaloverzicht</t>
  </si>
  <si>
    <t>Radardiagram NW samenwerking</t>
  </si>
  <si>
    <t>Radardiagram NW opbrengsten</t>
  </si>
  <si>
    <t>GAME: Stellingen opbrengsten</t>
  </si>
  <si>
    <t>5-7</t>
  </si>
  <si>
    <t>8-9</t>
  </si>
  <si>
    <t>De waarden die door de deelnemers zijn gescoord op de stellingen J1 tot en met R2, alsmede de totaalscore op de Netwerkopbrengsten, kunnen handmatig worden gekopieerd in het tabblad ‘invoer waarden NW opbrengsten’. De kopieer- en plakinstructie vindt u in de gele arcering onderaan de pagina.</t>
  </si>
  <si>
    <t>De kwalitatieve toelichtingen en verbetersuggesties kunnen worden ingevoerd en geïnventariseerd in het tabblad ‘invoer kwalitatieve toelichtingen’. Daarbij wordt per succesfactor (helemaal rechts, in het oranje blok) een zelfstandig leesbare samenvatting gemaakt van alle kwalitatieve toelichtingen.</t>
  </si>
  <si>
    <t xml:space="preserve">Voor vragen kunt u terecht bij Sigrid Fiering (s.fiering@pzh.nl), Linda van der Lans (ljm.vander.lans@pzh.nl) of Aad Zoeteman (ac.zoeteman@pzh.nl), 
Eenheid audit en advies, Provincie Zuid-Holland. </t>
  </si>
  <si>
    <t>TOTAAL AMBITIE: Het netwerk beschikt over een (ver)bindende ambitie.</t>
  </si>
  <si>
    <t xml:space="preserve">TOTAAL BELANGEN: In de netwerksamenwerking worden ieders belangen erkend. </t>
  </si>
  <si>
    <t>TOTAAL ORGANISATIEGRAAD: De organisatie(structuur) versterkt het netwerk.</t>
  </si>
  <si>
    <t>TOTAAL PROCESKWALITEIT: De (netwerk)processen ondersteunen de kwaliteit van de samenwerking en de opbrengsten.</t>
  </si>
  <si>
    <t>TOTAAL COMMITMENT: Het netwerk heeft het commitment van de netwerkpartners.</t>
  </si>
  <si>
    <t xml:space="preserve">TOTAAL VERBINDEN: Er zijn voldoende waarborgen om de verbindingen in het netwerk te versterken. </t>
  </si>
  <si>
    <t>TOTAAL VERTROUWEN: De netwerkdeelnemers vertrouwen elkaar.</t>
  </si>
  <si>
    <t>TOTAAL DAADKRACHT: Er is sprake van voortvarendheid in het netwerk.</t>
  </si>
  <si>
    <t>TOTAAL NETWERKSAMENSTELLING: De juiste partijen zijn in het netwerk betrokken.</t>
  </si>
  <si>
    <t>TOTAAL 'FYSIEKE' MIJLPALEN: De opbrengsten van het netwerk leiden tot waarneembare veranderingen in de maatschappij.</t>
  </si>
  <si>
    <t xml:space="preserve">TOTAAL TUSSENPRODUCTEN: Er zijn producten of randvoorwaarden gerealiseerd die oplijnen naar de ‘fysieke’ mijlpalen. </t>
  </si>
  <si>
    <t>TOTAAL NETWERKVERSTERKING: Het netwerk is (verder) verstevigd.</t>
  </si>
  <si>
    <t>TOTAAL DUURZAAMHEID: Het netwerk levert duurzame bijdragen.</t>
  </si>
  <si>
    <t>TOTAAL INNOVATIE: Het netwerk levert vernieuwende bijdragen.</t>
  </si>
  <si>
    <t>TOTAAL BEREIK: Het netwerk heeft beduidende invloed op de samenleving.</t>
  </si>
  <si>
    <t>TOTAAL ZICHTBAARHEID: Het netwerk is herkenbaar in de samenleving.</t>
  </si>
  <si>
    <t>TOTAAL BIJDRAGE AAN ORGANISATIEDOEL(EN): De netwerkopbrengsten dragen bij aan de doelen van de individuele netwerkpartners.</t>
  </si>
  <si>
    <r>
      <t>METING NETWERKVITALITEIT: VRAGENFORMULIER</t>
    </r>
    <r>
      <rPr>
        <b/>
        <i/>
        <sz val="10"/>
        <color theme="1"/>
        <rFont val="Arial"/>
        <family val="2"/>
      </rPr>
      <t xml:space="preserve"> (vooraf in te vullen bij afwezigheid spelsessie)</t>
    </r>
  </si>
  <si>
    <t>De lichtblauw gearceerde velden zijn om in te vullen.</t>
  </si>
  <si>
    <t>…</t>
  </si>
  <si>
    <t>1)</t>
  </si>
  <si>
    <t>Geef op elke oranje TOTAAL stelling (A t/m R) uw mening (EENS of ONEENS) door een X in het betreffende blauwe vak te typen. Geef een korte en bondige toelichting op de toegekende waarde. De dikgedrukte oranje stelling is opgebouwd uit onderliggende substellingen. U kunt uw totaal score hieraan ontlenen.</t>
  </si>
  <si>
    <t>2)</t>
  </si>
  <si>
    <t>Als u alle vragen heeft beantwoord, kunt u op de 18 oranje totaalstellingen (A t/m R) de top 5 van verbeterpunten aangeven, waarbij 1 betekent 'meest belangrijk' en 5 'minst belangrijk' in deze top 5. Als u niet tot een top 5 komt, hoeft dit uiteraard niet.</t>
  </si>
  <si>
    <t>3)</t>
  </si>
  <si>
    <t>TOP 5 VERBETERPUNTEN</t>
  </si>
  <si>
    <t>TOELICHTING OP DE SCORE</t>
  </si>
  <si>
    <t>VERMELD HIER VOOR DE TOP 5 DE VERBETERACTIES</t>
  </si>
  <si>
    <t>A</t>
  </si>
  <si>
    <t>B</t>
  </si>
  <si>
    <t>C</t>
  </si>
  <si>
    <t>D</t>
  </si>
  <si>
    <t>E</t>
  </si>
  <si>
    <t>F</t>
  </si>
  <si>
    <t>G</t>
  </si>
  <si>
    <t>H</t>
  </si>
  <si>
    <t>I</t>
  </si>
  <si>
    <t>J</t>
  </si>
  <si>
    <t>K</t>
  </si>
  <si>
    <t>L</t>
  </si>
  <si>
    <t>M</t>
  </si>
  <si>
    <t xml:space="preserve">N </t>
  </si>
  <si>
    <t>O</t>
  </si>
  <si>
    <t>P</t>
  </si>
  <si>
    <t>Q</t>
  </si>
  <si>
    <t>R</t>
  </si>
  <si>
    <t>10.</t>
  </si>
  <si>
    <t xml:space="preserve">GAME: Vragenlijst (vooraf) </t>
  </si>
  <si>
    <t>Financiële resultaten</t>
  </si>
  <si>
    <t>'Fysieke' mijlpalen</t>
  </si>
  <si>
    <t>GAME: Stellingen samenwerking</t>
  </si>
  <si>
    <t>De uitkomsten worden grotendeels automatisch gepresenteerd in de tabbladen ‘totaaloverzicht’ en ‘radardiagram NW samenwerking en radardiagram NW opbrengsten’.</t>
  </si>
  <si>
    <r>
      <rPr>
        <sz val="8"/>
        <color theme="1"/>
        <rFont val="Arial"/>
        <family val="2"/>
      </rPr>
      <t>Verbeterpunten</t>
    </r>
    <r>
      <rPr>
        <sz val="10"/>
        <color theme="1"/>
        <rFont val="Arial"/>
        <family val="2"/>
      </rPr>
      <t xml:space="preserve">
(# fiches)</t>
    </r>
  </si>
  <si>
    <t>Netwerk A</t>
  </si>
  <si>
    <t>Verbeterpunten
(# fiches)</t>
  </si>
  <si>
    <t>EENS</t>
  </si>
  <si>
    <t>ONEENS</t>
  </si>
  <si>
    <t>11.</t>
  </si>
  <si>
    <t xml:space="preserve">Dit tabblad kan eventueel worden gebruikt als deelnemers niet aanwezig kunnen zijn bij de Gamesessie en toch (hieraan voorafgaand) hun input willen leveren. </t>
  </si>
  <si>
    <t>Het laatste tabblad is de zogenaamde effect-implementatie matrix die tijdens sessies kan worden gebruikt om verbeteracties te prioriteren.</t>
  </si>
  <si>
    <t>Matrix verbeteracties</t>
  </si>
  <si>
    <t>Verbeteracties in de effect-implementatiematrix</t>
  </si>
  <si>
    <t>TOTAAL FINANCIËLE RESULTATEN: De financiële resultaten zijn positief.</t>
  </si>
  <si>
    <t>AMBITIE: Het netwerk beschikt over een (ver)bindende ambitie.</t>
  </si>
  <si>
    <t xml:space="preserve">Verbeterthema? Aantal punten toegekend: </t>
  </si>
  <si>
    <t xml:space="preserve">BELANGEN: In de netwerksamenwerking worden ieders belangen erkend. </t>
  </si>
  <si>
    <t>ORGANISATIEGRAAD: De organisatie(structuur) versterkt het netwerk.</t>
  </si>
  <si>
    <t>PROCESKWALITEIT: De (netwerk)processen ondersteunen de kwaliteit van de samenwerking en de opbrengsten.</t>
  </si>
  <si>
    <t>COMMITMENT: Het netwerk heeft het commitment van de netwerkpartners.</t>
  </si>
  <si>
    <t xml:space="preserve">VERBINDEN: Er zijn voldoende waarborgen om de verbindingen in het netwerk te versterken. </t>
  </si>
  <si>
    <t>VERTROUWEN: De netwerkdeelnemers vertrouwen elkaar.</t>
  </si>
  <si>
    <t>DAADKRACHT: Er is sprake van voortvarendheid in het netwerk.</t>
  </si>
  <si>
    <t>NETWERKSAMENSTELLING: De juiste partijen zijn in het netwerk betrokken.</t>
  </si>
  <si>
    <t>'FYSIEKE' MIJLPALEN: De opbrengsten van het netwerk leiden tot waarneembare veranderingen in de maatschappij.</t>
  </si>
  <si>
    <t xml:space="preserve">TUSSENPRODUCTEN: Er zijn producten of randvoorwaarden gerealiseerd die oplijnen naar de ‘fysieke’ mijlpalen. </t>
  </si>
  <si>
    <t>FINANCIËLE RESULTATEN: De financiële resultaten zijn positief.</t>
  </si>
  <si>
    <t>NETWERKVERSTERKING: Het netwerk is (verder) verstevigd.</t>
  </si>
  <si>
    <t>DUURZAAMHEID: Het netwerk levert duurzame bijdragen.</t>
  </si>
  <si>
    <t>INNOVATIE: Het netwerk levert vernieuwende bijdragen.</t>
  </si>
  <si>
    <t>BEREIK: Het netwerk heeft een beduidende invloed op de samenleving.</t>
  </si>
  <si>
    <t>ZICHTBAARHEID: Het netwerk is herkenbaar in de samenleving.</t>
  </si>
  <si>
    <t>BIJDRAGE AAN ORGANISATIEDOEL(EN): De netwerkopbrengsten dragen bij aan de doelen van de individuele netwerkpartners.</t>
  </si>
  <si>
    <t>Het leveren van een bijdrage aan duurzaamheid maakt onderdeel uit van de ambitie.</t>
  </si>
  <si>
    <t xml:space="preserve">De ambitie is omgezet in heldere, concrete, haalbare doelen. </t>
  </si>
  <si>
    <t>De netwerksamenwerking draagt bij aan het belang of doel van mijn organisatie.</t>
  </si>
  <si>
    <t>Er is voldoende bestuurlijke betrokkenheid bij het netwerk.</t>
  </si>
  <si>
    <t>In het netwerk zijn spelregels afgesproken over hoe men met elkaar omgaat.</t>
  </si>
  <si>
    <t>De organisatie en de structuur van het netwerk passen bij de ambitie.</t>
  </si>
  <si>
    <t xml:space="preserve">Op belangrijke keuzemomenten voor het netwerk worden experts betrokken. </t>
  </si>
  <si>
    <t xml:space="preserve">De snelheid van werken binnen het netwerk is naar wens. </t>
  </si>
  <si>
    <t>De deelnemers in het netwerk tonen eigenaarschap door het nemen van initiatieven.</t>
  </si>
  <si>
    <t>Alle partners investeren voldoende tijd en/of geld in het netwerk.</t>
  </si>
  <si>
    <t>De netwerkdeelnemers hebben onderling voldoende informeel contact.</t>
  </si>
  <si>
    <t>De communicatie in het netwerk is open en transparant.</t>
  </si>
  <si>
    <t xml:space="preserve">De netwerkdeelnemers durven elkaar aan te spreken. </t>
  </si>
  <si>
    <t xml:space="preserve">Het huidige netwerk is in staat om zelf oplossingen te vinden bij problemen. </t>
  </si>
  <si>
    <t>De afgesproken doelen van het netwerk worden (naar verwachting) gerealiseerd.</t>
  </si>
  <si>
    <t>De netwerksamenwerking leidt tot financiële voordelen voor mijn organisatie.</t>
  </si>
  <si>
    <t>De netwerkactiviteiten hebben een bijdrage geleverd aan duurzaamheid.</t>
  </si>
  <si>
    <t>De netwerksamenwerking heeft geleid tot innovatie (bijv. nieuwe producten, andere werkwijzen, verandering in denken).</t>
  </si>
  <si>
    <t>De netwerksamenwerking heeft geleid tot (nieuwe) waardevolle kennis.</t>
  </si>
  <si>
    <t xml:space="preserve">Het netwerk heeft als voorbeeld gediend voor anderen.  </t>
  </si>
  <si>
    <t>De opbrengsten van het netwerk hebben een groot bereik.</t>
  </si>
  <si>
    <t>Het netwerk genereert positieve publiciteit.</t>
  </si>
  <si>
    <t>Het netwerk geniet bekendheid bij derden.</t>
  </si>
  <si>
    <t>De opbrengsten van het netwerk dragen op verwachte wijze bij aan de doelen van mijn organisatie.</t>
  </si>
  <si>
    <r>
      <t xml:space="preserve">De opbrengsten van het netwerk dragen </t>
    </r>
    <r>
      <rPr>
        <u/>
        <sz val="9"/>
        <rFont val="Arial"/>
        <family val="2"/>
      </rPr>
      <t>op verwachte wijze</t>
    </r>
    <r>
      <rPr>
        <sz val="9"/>
        <rFont val="Arial"/>
        <family val="2"/>
      </rPr>
      <t xml:space="preserve"> bij aan de doelen van mijn organisatie.</t>
    </r>
  </si>
  <si>
    <t>De samenwerking in het netwerk verloopt over het algemeen naar tevredenheid.</t>
  </si>
  <si>
    <r>
      <rPr>
        <b/>
        <sz val="10"/>
        <color theme="1"/>
        <rFont val="Arial"/>
        <family val="2"/>
      </rPr>
      <t>2:</t>
    </r>
    <r>
      <rPr>
        <sz val="10"/>
        <color theme="1"/>
        <rFont val="Arial"/>
        <family val="2"/>
      </rPr>
      <t xml:space="preserve"> kopieer CEL C24 tot en met C65 van het ingevulde vragenformulier, ga naar dit blad, sta op cel D7 (E7 e.v.,  vanaf respondent 1, 1 kolom per respondent), en plak de waarden.</t>
    </r>
  </si>
  <si>
    <r>
      <rPr>
        <b/>
        <sz val="10"/>
        <color theme="1"/>
        <rFont val="Arial"/>
        <family val="2"/>
      </rPr>
      <t>3:</t>
    </r>
    <r>
      <rPr>
        <sz val="10"/>
        <color theme="1"/>
        <rFont val="Arial"/>
        <family val="2"/>
      </rPr>
      <t xml:space="preserve"> kopieer CEL C104 van het ingevulde vragenformulier, ga naar dit blad, sta op cel D56 (E56 e.v.,  vanaf respondent 1, 1 kolom per respondent), en plak de waarden.</t>
    </r>
  </si>
  <si>
    <r>
      <rPr>
        <b/>
        <sz val="10"/>
        <color theme="1"/>
        <rFont val="Arial"/>
        <family val="2"/>
      </rPr>
      <t>2:</t>
    </r>
    <r>
      <rPr>
        <sz val="10"/>
        <color theme="1"/>
        <rFont val="Arial"/>
        <family val="2"/>
      </rPr>
      <t xml:space="preserve"> kopieer CEL C71 tot en met C95 van het ingevulde vragenformulier, ga naar dit blad, sta op cel D7 (E7 e.v.,  vanaf respondent 1, 1 kolom per respondent), en plak de waarden.</t>
    </r>
  </si>
  <si>
    <r>
      <rPr>
        <b/>
        <sz val="10"/>
        <color theme="1"/>
        <rFont val="Arial"/>
        <family val="2"/>
      </rPr>
      <t>3:</t>
    </r>
    <r>
      <rPr>
        <sz val="10"/>
        <color theme="1"/>
        <rFont val="Arial"/>
        <family val="2"/>
      </rPr>
      <t xml:space="preserve"> kopieer CEL C105 van het ingevulde vragenformulier, ga naar dit blad, sta op cel D36 (E36 e.v.,  vanaf respondent 1, 1 kolom per respondent), en plak de waarden.</t>
    </r>
  </si>
  <si>
    <r>
      <rPr>
        <b/>
        <sz val="10"/>
        <color theme="1"/>
        <rFont val="Arial"/>
        <family val="2"/>
      </rPr>
      <t>4:</t>
    </r>
    <r>
      <rPr>
        <sz val="10"/>
        <color theme="1"/>
        <rFont val="Arial"/>
        <family val="2"/>
      </rPr>
      <t xml:space="preserve"> kopieer CEL C100 tot en met C101 van het ingevulde vragenformulier, ga naar dit blad, sta op cel D33 (E33 e.v.,  vanaf respondent 1, 1 kolom per respondent), en plak de waarden.</t>
    </r>
  </si>
  <si>
    <r>
      <rPr>
        <b/>
        <sz val="10"/>
        <color theme="1"/>
        <rFont val="Arial"/>
        <family val="2"/>
      </rPr>
      <t>2:</t>
    </r>
    <r>
      <rPr>
        <sz val="10"/>
        <color theme="1"/>
        <rFont val="Arial"/>
        <family val="2"/>
      </rPr>
      <t xml:space="preserve"> kopieer CEL D24 tot en met D65 van het ingevulde vragenformulier, ga naar dit blad, sta op cel D7 (E7 e.v.,  vanaf respondent 1, 1 kolom per respondent), en plak de waarden.</t>
    </r>
  </si>
  <si>
    <r>
      <rPr>
        <b/>
        <sz val="10"/>
        <color theme="1"/>
        <rFont val="Arial"/>
        <family val="2"/>
      </rPr>
      <t>3:</t>
    </r>
    <r>
      <rPr>
        <sz val="10"/>
        <color theme="1"/>
        <rFont val="Arial"/>
        <family val="2"/>
      </rPr>
      <t xml:space="preserve"> kopieer CEL D104 van het ingevulde vragenformulier, ga naar dit blad, sta op cel D49 (E49 e.v.,  vanaf respondent 1, 1 kolom per respondent), en plak de waarden.</t>
    </r>
  </si>
  <si>
    <r>
      <rPr>
        <b/>
        <sz val="10"/>
        <color theme="1"/>
        <rFont val="Arial"/>
        <family val="2"/>
      </rPr>
      <t>4:</t>
    </r>
    <r>
      <rPr>
        <sz val="10"/>
        <color theme="1"/>
        <rFont val="Arial"/>
        <family val="2"/>
      </rPr>
      <t xml:space="preserve"> kopieer CEL D71 tot en met D95 van het ingevulde vragenformulier, ga naar dit blad, sta op cel D54 (E54 e.v.,  vanaf respondent 1, 1 kolom per respondent), en plak de waarden.</t>
    </r>
  </si>
  <si>
    <r>
      <rPr>
        <b/>
        <sz val="10"/>
        <color theme="1"/>
        <rFont val="Arial"/>
        <family val="2"/>
      </rPr>
      <t>5:</t>
    </r>
    <r>
      <rPr>
        <sz val="10"/>
        <color theme="1"/>
        <rFont val="Arial"/>
        <family val="2"/>
      </rPr>
      <t xml:space="preserve"> kopieer CEL D105 van het ingevulde vragenformulier, ga naar dit blad, sta op cel D79 (E79 e.v.,  vanaf respondent 1, 1 kolom per respondent), en plak de waarden.</t>
    </r>
  </si>
  <si>
    <r>
      <rPr>
        <b/>
        <sz val="10"/>
        <color theme="1"/>
        <rFont val="Arial"/>
        <family val="2"/>
      </rPr>
      <t>6:</t>
    </r>
    <r>
      <rPr>
        <sz val="10"/>
        <color theme="1"/>
        <rFont val="Arial"/>
        <family val="2"/>
      </rPr>
      <t xml:space="preserve"> kopieer CEL D100 en D101 van het ingevulde vragenformulier, ga naar dit blad, sta op cel D85 (E85 e.v.,  vanaf respondent 1, 1 kolom per respondent), en plak de waarden.</t>
    </r>
  </si>
  <si>
    <r>
      <rPr>
        <b/>
        <sz val="10"/>
        <color theme="1"/>
        <rFont val="Arial"/>
        <family val="2"/>
      </rPr>
      <t>7:</t>
    </r>
    <r>
      <rPr>
        <sz val="10"/>
        <color theme="1"/>
        <rFont val="Arial"/>
        <family val="2"/>
      </rPr>
      <t xml:space="preserve"> kopieer CEL A108 van het ingevulde vragenformulier, ga naar dit blad, sta op cel D88 (E88 e.v.,  vanaf respondent 1, 1 kolom per respondent), en plak de waarden.</t>
    </r>
  </si>
  <si>
    <t>VuL een X in in het juiste veld.</t>
  </si>
  <si>
    <t>NADER 
ONDER-ZOEK</t>
  </si>
  <si>
    <t>Let op: gegevensbreik gaat hier tot 3 partners!</t>
  </si>
  <si>
    <t>Naam Netwerk</t>
  </si>
  <si>
    <t>Naam netwerk(samenwerking)</t>
  </si>
  <si>
    <t>RADARDIAGRAM NETWERKSAMENWERKING</t>
  </si>
  <si>
    <t xml:space="preserve">REKENKUNDIG GEMIDDELDE van de 9 indicatoren
</t>
  </si>
  <si>
    <t>12.</t>
  </si>
  <si>
    <t>13.</t>
  </si>
  <si>
    <t>GAME: Radardiagram NW samenwerking</t>
  </si>
  <si>
    <t>GAME: Radardiagram NW opbrengsten</t>
  </si>
  <si>
    <t>INVOER SCORES NETWERKOPBRENGSTEN</t>
  </si>
  <si>
    <t>Gemiddelde score</t>
  </si>
  <si>
    <t xml:space="preserve">RADARDIAGRAM NETWERKOPBRENGSTEN </t>
  </si>
  <si>
    <t>De ingevulde scores op tabblad 9 worden automatisch verwerkt in dit radardiagram.</t>
  </si>
  <si>
    <t>De ingevulde scores op tabblad 8 worden automatisch verwerkt in dit radardiagram.</t>
  </si>
  <si>
    <t>Zowel de waarden als de kwalitatieve toelichtingen uit de vragenformulieren worden verwerkt in het excelformat.  Het excelbestand bestaat uit 13 tabbladen:</t>
  </si>
  <si>
    <t>De deelnemers in het netwerk delen een gezamenlijke ambitie.</t>
  </si>
  <si>
    <t>De netwerkdeelnemers voelen urgentie om samen te werken.</t>
  </si>
  <si>
    <t>Mijn organisatie ondersteunt mij voldoende om een optimale bijdrage te leveren in het netwerk.</t>
  </si>
  <si>
    <t>De netwerkdeelnemers komen hun afspraken na.</t>
  </si>
  <si>
    <t>Het netwerk boekt voldoende voortgang.</t>
  </si>
  <si>
    <t>De partners in het netwerk zijn voldoende divers.</t>
  </si>
  <si>
    <t>Het netwerk heeft relevante tussenproducten gerealiseerd (bijv. een samenwerkingsovereenkomst, business case, onderzoeksrapport).</t>
  </si>
  <si>
    <t>De baten voor mijn organisatie wegen op tegen de investeringen in het netwerk.</t>
  </si>
  <si>
    <t>Het budget van het netwerk is voldoende voor de dekking van de gewenste activiteiten.</t>
  </si>
  <si>
    <t>De partners hebben nieuwe netwerkverbindingen gemaakt om de ambitie te helpen realiseren.</t>
  </si>
  <si>
    <r>
      <t xml:space="preserve">Het netwerk levert </t>
    </r>
    <r>
      <rPr>
        <u/>
        <sz val="9"/>
        <color rgb="FF000000"/>
        <rFont val="Arial"/>
        <family val="2"/>
      </rPr>
      <t>onbedoelde</t>
    </r>
    <r>
      <rPr>
        <sz val="9"/>
        <color rgb="FF000000"/>
        <rFont val="Arial"/>
        <family val="2"/>
      </rPr>
      <t xml:space="preserve"> positieve bijdragen aan de doelen van mijn organisatie.</t>
    </r>
  </si>
  <si>
    <t>We delen een gezamenlijke ambitie in dit netwerk.</t>
  </si>
  <si>
    <t>We zijn met elkaar in gesprek over elkaars belangen.</t>
  </si>
  <si>
    <t>Deze netwerksamenwerking draagt bij aan het belang of doel van mijn organisatie.</t>
  </si>
  <si>
    <t>We houden rekening met elkaars belangen en problemen.</t>
  </si>
  <si>
    <t>We hebben spelregels afgesproken over hoe we met elkaar omgaan.</t>
  </si>
  <si>
    <t>We betrekken experts op belangrijke keuzemomenten voor het netwerk.</t>
  </si>
  <si>
    <t>We beschikken in dit netwerk over een planning van concrete activiteiten.</t>
  </si>
  <si>
    <t>We evalueren periodiek de samenwerking in het netwerk.</t>
  </si>
  <si>
    <t>We voelen urgentie om samen te werken.</t>
  </si>
  <si>
    <t>Mijn organisatie ondersteunt mij voldoende om een optimale bijdrage te leveren.</t>
  </si>
  <si>
    <t>We tonen allen eigenaarschap door het nemen van initiatieven.</t>
  </si>
  <si>
    <t>Ik voel me geïnspireerd door deze samenwerking.</t>
  </si>
  <si>
    <t>We hebben onderling voldoende informeel contact.</t>
  </si>
  <si>
    <t>We komen voldoende frequent bijeen.</t>
  </si>
  <si>
    <t xml:space="preserve">We durven elkaar aan te spreken. </t>
  </si>
  <si>
    <t>We komen onderlinge afspraken na.</t>
  </si>
  <si>
    <t>We gunnen elkaar onze successen.</t>
  </si>
  <si>
    <t>We realiseren (naar verwachting) de afgesproken doelen van het netwerk.</t>
  </si>
  <si>
    <t>We hebben relevante tussenproducten gerealiseerd (bijv. een samenwerkingsovereenkomst, business case, onderzoeksrapport).</t>
  </si>
  <si>
    <t>Het netwerk levert onbedoelde positieve bijdragen aan de doelen van mijn organisatie.</t>
  </si>
  <si>
    <t>Indien van toepassing, wordt u gevraagd om verbetersuggesties aan te dragen voor de door u geprioriteerde 5 verbeterpunten. Deze kunt u vermelden in de laatste blauwe kolom.</t>
  </si>
  <si>
    <t>Vul hier de naam in</t>
  </si>
  <si>
    <t>Het netwerk zorgt dat nieuwe initiatieven van de grond af komen.</t>
  </si>
  <si>
    <t xml:space="preserve">De omgeving (bijv. gebruikers en burgers) merkt iets van de opbrengsten van het netwerk. </t>
  </si>
  <si>
    <t>Ik ben tevreden over de (fysieke) opbrengsten tot nu toe.</t>
  </si>
  <si>
    <t>De activiteiten in het netwerk (bijv. bijeenkomsten) dragen bij aan de ambitie van het netwerk.</t>
  </si>
  <si>
    <t>De activiteiten in het netwerk worden voldoende gecoördineerd.</t>
  </si>
  <si>
    <t>Het netwerk monitort de voortgang.</t>
  </si>
  <si>
    <t>Ik voel mij persoonlijk verbonden met de ambitie van het netwerk.</t>
  </si>
  <si>
    <t>Het netwerk evalueert periodiek de samenwerking.</t>
  </si>
  <si>
    <t>We monitoren de voortgang in het netwerk.</t>
  </si>
  <si>
    <t xml:space="preserve">De omgeving (bijv. gebruikers, burgers) merkt iets van de opbrengsten van het netwerk . </t>
  </si>
  <si>
    <t>Het netwerk zorgt dat nieuwe initiatieven van de grond komen.</t>
  </si>
  <si>
    <t>Eventuele opmerkingen of opvallendheden van de onderzoekers worden niet in de invoer tabbladen verwerkt, daarover kan separaat worden gerapporteerd.</t>
  </si>
  <si>
    <t>In het totaaloverzicht behorende bij de enquête-variant worden handmatig - ook na de workshop - nog zaken aangevuld. Ook is het een mogelijkheid om zelf in plaats van spinnenwebdiagrammen, staafdiagrammen of andersoortige diagrammen te maken.</t>
  </si>
  <si>
    <t>De waarden die door de deelnemers zijn gescoord op de stellingen A1 t/m I3 evenals de totaalscore op de netwerksamenwerking, kunnen handmatig worden gekopieerd in het tabblad ‘invoer waarden NW samenwerking’. De kopieer- en plakinstructie vindt u in de gele arcering onderaan de pagina.</t>
  </si>
  <si>
    <t>Deze twee tabbladen betreffen alle stellingen in één overzicht. Deze overzichten kunnen worden gebruikt tijdens de serious-game variant. Deze tabbladen kunnen worden uitgeprint op posterformaat (bijvoorbeeld A0) en worden opgehangen, om tijdens de spelsessie de scores en toelichtingen voor iedereen zichtbaar bij te houden. Ook gebruik je ze voor de digitale rapportage. Wat je op deze tabbladen invult wordt automatisch verwerkt in de radardiagrammen (blad 12 en 13).</t>
  </si>
  <si>
    <t>De netwerkdeelnemers begrijpen elkaar (bijv. spreken dezelfde taal).</t>
  </si>
  <si>
    <t>We begrijpen elkaar voldoende (bijv. spreken dezelfde taal).</t>
  </si>
  <si>
    <t>Helemaal oneens</t>
  </si>
  <si>
    <t>Oneens</t>
  </si>
  <si>
    <t>Helemaal eens</t>
  </si>
  <si>
    <t>Eens</t>
  </si>
  <si>
    <r>
      <t xml:space="preserve">De </t>
    </r>
    <r>
      <rPr>
        <b/>
        <sz val="10"/>
        <color theme="9" tint="-0.249977111117893"/>
        <rFont val="Arial"/>
        <family val="2"/>
      </rPr>
      <t>oranje</t>
    </r>
    <r>
      <rPr>
        <sz val="10"/>
        <rFont val="Arial"/>
        <family val="2"/>
      </rPr>
      <t xml:space="preserve"> tabbladen gebruik je bij de enquêtevariant, de</t>
    </r>
    <r>
      <rPr>
        <sz val="10"/>
        <color theme="1"/>
        <rFont val="Arial"/>
        <family val="2"/>
      </rPr>
      <t xml:space="preserve"> </t>
    </r>
    <r>
      <rPr>
        <b/>
        <sz val="10"/>
        <color rgb="FF01D3EF"/>
        <rFont val="Arial"/>
        <family val="2"/>
      </rPr>
      <t>blauwe</t>
    </r>
    <r>
      <rPr>
        <sz val="10"/>
        <color theme="1"/>
        <rFont val="Arial"/>
        <family val="2"/>
      </rPr>
      <t xml:space="preserve"> tabbladen gebruik je alleen bij de serious game variant.</t>
    </r>
  </si>
  <si>
    <t>TOTAALOVERZICHT RESULTATEN NETWERKVITALITEITSMETING</t>
  </si>
  <si>
    <t>ENQUÊTEFORMULIER METING NETWERKVITALITEIT</t>
  </si>
  <si>
    <t xml:space="preserve">REKENKUNDIG GEMIDDELDE van de 9 resultaataspecten
</t>
  </si>
  <si>
    <t>Let op: gegevensbreik gaat hier tot 3 partners, opnieuw bepalen!</t>
  </si>
  <si>
    <t xml:space="preserve">Let op: gegevensbreik gaat hier tot 3 partners, </t>
  </si>
  <si>
    <t>opnieuw bepalen!</t>
  </si>
  <si>
    <t>Let op: gegevensbreik gaat hier tot 3 partners! Opnieuw bepalen!</t>
  </si>
  <si>
    <t>Opnieuw bepalen!</t>
  </si>
  <si>
    <t>Het basis vragenformulier kan separaat aan de deelnemers worden verstuurd met het verzoek om dit in te vullen. Zorg dat je niet het gehele excelbestand met alle tabbladen aan een deelnemer opstuurt.</t>
  </si>
  <si>
    <r>
      <t xml:space="preserve">Voor de verwerking en analyse van de uitkomsten van de enquêteformulieren voor de vitaliteitsmeting, maar ook bij de serious-game variant van de netwerkvitaliteitsmeting kan gebruik gemaakt worden van dit excelbestand dat specifiek voor de netwerkvitaliteitsmeter is ontwikkeld. Het invullen van het excelbestand leidt tot een leesbare rapportage van de uitkomsten uit de formulieren of de spelsessie. De rapportage bestaat uit een kwantitatieve weergave van de waarden (gemiddelden en spreiding) alsmede uit een kwalitatief overzicht en een tweetal spinnenwebdiagrammen met de waarden per succesfactor.  </t>
    </r>
    <r>
      <rPr>
        <sz val="10"/>
        <color rgb="FFC00000"/>
        <rFont val="Arial"/>
        <family val="2"/>
      </rPr>
      <t>Er kan ook gebruik worden gemaakt van een digitale enquête via internet. Om de output daarvan te verwerken, is een andere versie van de exceltool beschikbaar (de digitale enquête en exceltool zijn opvraagbaar bij de hieronder genoemde contactpersonen).</t>
    </r>
  </si>
  <si>
    <t>per stelling</t>
  </si>
  <si>
    <t>per indicator (tbv rapportage)</t>
  </si>
  <si>
    <t>CONCLUSIES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</si>
</sst>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9" x14ac:knownFonts="1">
    <font>
      <sz val="10"/>
      <color theme="1"/>
      <name val="Arial"/>
      <family val="2"/>
    </font>
    <font>
      <b/>
      <sz val="10"/>
      <color theme="0"/>
      <name val="Arial"/>
      <family val="2"/>
    </font>
    <font>
      <b/>
      <sz val="10"/>
      <color theme="1"/>
      <name val="Arial"/>
      <family val="2"/>
    </font>
    <font>
      <b/>
      <sz val="9"/>
      <color theme="1"/>
      <name val="Arial"/>
      <family val="2"/>
    </font>
    <font>
      <sz val="9"/>
      <color theme="1"/>
      <name val="Arial"/>
      <family val="2"/>
    </font>
    <font>
      <sz val="10"/>
      <color theme="0"/>
      <name val="Arial"/>
      <family val="2"/>
    </font>
    <font>
      <sz val="10"/>
      <name val="Arial"/>
      <family val="2"/>
    </font>
    <font>
      <b/>
      <sz val="10"/>
      <name val="Arial"/>
      <family val="2"/>
    </font>
    <font>
      <sz val="11"/>
      <color theme="1"/>
      <name val="Calibri"/>
      <family val="2"/>
      <scheme val="minor"/>
    </font>
    <font>
      <sz val="10"/>
      <color rgb="FFFF0000"/>
      <name val="Arial"/>
      <family val="2"/>
    </font>
    <font>
      <u/>
      <sz val="10"/>
      <color rgb="FFFF0000"/>
      <name val="Arial"/>
      <family val="2"/>
    </font>
    <font>
      <sz val="10"/>
      <color theme="1"/>
      <name val="Arial"/>
      <family val="2"/>
    </font>
    <font>
      <b/>
      <sz val="12"/>
      <color theme="1"/>
      <name val="Arial"/>
      <family val="2"/>
    </font>
    <font>
      <b/>
      <sz val="10"/>
      <color rgb="FFFFFFFF"/>
      <name val="Arial"/>
      <family val="2"/>
    </font>
    <font>
      <sz val="9"/>
      <name val="Arial"/>
      <family val="2"/>
    </font>
    <font>
      <i/>
      <sz val="9"/>
      <color rgb="FF3E3E3E"/>
      <name val="Arial"/>
      <family val="2"/>
    </font>
    <font>
      <sz val="10"/>
      <color rgb="FF000000"/>
      <name val="Arial"/>
      <family val="2"/>
    </font>
    <font>
      <sz val="8"/>
      <color theme="1"/>
      <name val="Arial"/>
      <family val="2"/>
    </font>
    <font>
      <b/>
      <sz val="9"/>
      <color rgb="FF000000"/>
      <name val="Arial"/>
      <family val="2"/>
    </font>
    <font>
      <sz val="9"/>
      <color rgb="FF3E3E3E"/>
      <name val="Arial"/>
      <family val="2"/>
    </font>
    <font>
      <sz val="9"/>
      <color rgb="FF000000"/>
      <name val="Arial"/>
      <family val="2"/>
    </font>
    <font>
      <b/>
      <sz val="10"/>
      <color rgb="FF000000"/>
      <name val="Arial"/>
      <family val="2"/>
    </font>
    <font>
      <i/>
      <sz val="9"/>
      <name val="Arial"/>
      <family val="2"/>
    </font>
    <font>
      <b/>
      <sz val="9"/>
      <name val="Arial"/>
      <family val="2"/>
    </font>
    <font>
      <i/>
      <sz val="10"/>
      <color theme="1"/>
      <name val="Arial"/>
      <family val="2"/>
    </font>
    <font>
      <b/>
      <i/>
      <sz val="9"/>
      <name val="Arial"/>
      <family val="2"/>
    </font>
    <font>
      <sz val="9"/>
      <color indexed="81"/>
      <name val="Tahoma"/>
      <family val="2"/>
    </font>
    <font>
      <b/>
      <sz val="9"/>
      <color rgb="FFFF0000"/>
      <name val="Arial"/>
      <family val="2"/>
    </font>
    <font>
      <sz val="9"/>
      <color indexed="81"/>
      <name val="Arial"/>
      <family val="2"/>
    </font>
    <font>
      <i/>
      <sz val="9"/>
      <color indexed="81"/>
      <name val="Arial"/>
      <family val="2"/>
    </font>
    <font>
      <b/>
      <sz val="9"/>
      <color rgb="FFFFFFFF"/>
      <name val="Arial"/>
      <family val="2"/>
    </font>
    <font>
      <b/>
      <sz val="9"/>
      <color rgb="FF92D050"/>
      <name val="Arial"/>
      <family val="2"/>
    </font>
    <font>
      <b/>
      <sz val="9"/>
      <color theme="8" tint="-0.249977111117893"/>
      <name val="Arial"/>
      <family val="2"/>
    </font>
    <font>
      <b/>
      <sz val="9"/>
      <color indexed="81"/>
      <name val="Arial"/>
      <family val="2"/>
    </font>
    <font>
      <i/>
      <sz val="10"/>
      <name val="Arial"/>
      <family val="2"/>
    </font>
    <font>
      <u/>
      <sz val="9"/>
      <name val="Arial"/>
      <family val="2"/>
    </font>
    <font>
      <b/>
      <sz val="9"/>
      <color rgb="FF3E3E3E"/>
      <name val="Arial"/>
      <family val="2"/>
    </font>
    <font>
      <b/>
      <i/>
      <sz val="10"/>
      <color theme="1"/>
      <name val="Arial"/>
      <family val="2"/>
    </font>
    <font>
      <b/>
      <sz val="9"/>
      <color indexed="81"/>
      <name val="Tahoma"/>
      <family val="2"/>
    </font>
    <font>
      <sz val="11"/>
      <color rgb="FF3E3E3E"/>
      <name val="Arial"/>
      <family val="2"/>
    </font>
    <font>
      <b/>
      <sz val="11"/>
      <color rgb="FF3E3E3E"/>
      <name val="Arial"/>
      <family val="2"/>
    </font>
    <font>
      <sz val="11"/>
      <color theme="1"/>
      <name val="Arial"/>
      <family val="2"/>
    </font>
    <font>
      <b/>
      <sz val="11"/>
      <color theme="1"/>
      <name val="Arial"/>
      <family val="2"/>
    </font>
    <font>
      <sz val="12"/>
      <color rgb="FF3E3E3E"/>
      <name val="Arial"/>
      <family val="2"/>
    </font>
    <font>
      <b/>
      <sz val="12"/>
      <color rgb="FF3E3E3E"/>
      <name val="Arial"/>
      <family val="2"/>
    </font>
    <font>
      <b/>
      <sz val="14"/>
      <color rgb="FF3E3E3E"/>
      <name val="Arial"/>
      <family val="2"/>
    </font>
    <font>
      <sz val="12"/>
      <color theme="1"/>
      <name val="Arial"/>
      <family val="2"/>
    </font>
    <font>
      <sz val="16"/>
      <color rgb="FF3E3E3E"/>
      <name val="Arial"/>
      <family val="2"/>
    </font>
    <font>
      <b/>
      <sz val="16"/>
      <color rgb="FF3E3E3E"/>
      <name val="Arial"/>
      <family val="2"/>
    </font>
    <font>
      <b/>
      <sz val="16"/>
      <color theme="1"/>
      <name val="Arial"/>
      <family val="2"/>
    </font>
    <font>
      <b/>
      <sz val="14"/>
      <color theme="1"/>
      <name val="Arial"/>
      <family val="2"/>
    </font>
    <font>
      <u/>
      <sz val="9"/>
      <color rgb="FF000000"/>
      <name val="Arial"/>
      <family val="2"/>
    </font>
    <font>
      <b/>
      <i/>
      <sz val="14"/>
      <color theme="5" tint="-0.249977111117893"/>
      <name val="Arial"/>
      <family val="2"/>
    </font>
    <font>
      <sz val="10"/>
      <color theme="3" tint="-0.249977111117893"/>
      <name val="Arial"/>
      <family val="2"/>
    </font>
    <font>
      <u/>
      <sz val="10"/>
      <color theme="0"/>
      <name val="Arial"/>
      <family val="2"/>
    </font>
    <font>
      <b/>
      <sz val="10"/>
      <color rgb="FF01D3EF"/>
      <name val="Arial"/>
      <family val="2"/>
    </font>
    <font>
      <b/>
      <sz val="10"/>
      <color theme="9" tint="-0.249977111117893"/>
      <name val="Arial"/>
      <family val="2"/>
    </font>
    <font>
      <sz val="10"/>
      <color theme="0" tint="-4.9989318521683403E-2"/>
      <name val="Arial"/>
      <family val="2"/>
    </font>
    <font>
      <sz val="10"/>
      <color rgb="FFC00000"/>
      <name val="Arial"/>
      <family val="2"/>
    </font>
  </fonts>
  <fills count="21">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FF"/>
        <bgColor indexed="64"/>
      </patternFill>
    </fill>
    <fill>
      <patternFill patternType="solid">
        <fgColor rgb="FF358DA5"/>
        <bgColor indexed="64"/>
      </patternFill>
    </fill>
    <fill>
      <patternFill patternType="solid">
        <fgColor rgb="FFFFFF00"/>
        <bgColor indexed="64"/>
      </patternFill>
    </fill>
    <fill>
      <patternFill patternType="solid">
        <fgColor rgb="FF00B0F0"/>
        <bgColor indexed="64"/>
      </patternFill>
    </fill>
    <fill>
      <patternFill patternType="solid">
        <fgColor rgb="FFF2F2F2"/>
        <bgColor indexed="64"/>
      </patternFill>
    </fill>
    <fill>
      <patternFill patternType="solid">
        <fgColor theme="9" tint="0.79998168889431442"/>
        <bgColor indexed="64"/>
      </patternFill>
    </fill>
    <fill>
      <patternFill patternType="solid">
        <fgColor rgb="FFDFDFDF"/>
        <bgColor indexed="64"/>
      </patternFill>
    </fill>
    <fill>
      <patternFill patternType="solid">
        <fgColor rgb="FFD9D9D9"/>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C000"/>
        <bgColor indexed="64"/>
      </patternFill>
    </fill>
  </fills>
  <borders count="62">
    <border>
      <left/>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style="medium">
        <color rgb="FF7F7F7F"/>
      </right>
      <top style="medium">
        <color rgb="FF7F7F7F"/>
      </top>
      <bottom style="medium">
        <color rgb="FF7F7F7F"/>
      </bottom>
      <diagonal/>
    </border>
    <border>
      <left/>
      <right style="medium">
        <color rgb="FF808080"/>
      </right>
      <top style="medium">
        <color rgb="FF7F7F7F"/>
      </top>
      <bottom style="medium">
        <color rgb="FF7F7F7F"/>
      </bottom>
      <diagonal/>
    </border>
    <border>
      <left style="medium">
        <color rgb="FF7F7F7F"/>
      </left>
      <right style="medium">
        <color rgb="FF808080"/>
      </right>
      <top style="medium">
        <color rgb="FF7F7F7F"/>
      </top>
      <bottom/>
      <diagonal/>
    </border>
    <border>
      <left/>
      <right style="medium">
        <color rgb="FF808080"/>
      </right>
      <top style="medium">
        <color rgb="FF7F7F7F"/>
      </top>
      <bottom/>
      <diagonal/>
    </border>
    <border>
      <left style="medium">
        <color rgb="FF7F7F7F"/>
      </left>
      <right style="medium">
        <color rgb="FF808080"/>
      </right>
      <top/>
      <bottom/>
      <diagonal/>
    </border>
    <border>
      <left/>
      <right style="medium">
        <color rgb="FF808080"/>
      </right>
      <top/>
      <bottom/>
      <diagonal/>
    </border>
    <border>
      <left style="medium">
        <color rgb="FF7F7F7F"/>
      </left>
      <right style="medium">
        <color rgb="FF808080"/>
      </right>
      <top/>
      <bottom style="medium">
        <color rgb="FF7F7F7F"/>
      </bottom>
      <diagonal/>
    </border>
    <border>
      <left/>
      <right style="medium">
        <color rgb="FF808080"/>
      </right>
      <top/>
      <bottom style="medium">
        <color rgb="FF7F7F7F"/>
      </bottom>
      <diagonal/>
    </border>
    <border>
      <left style="medium">
        <color rgb="FF7F7F7F"/>
      </left>
      <right/>
      <top/>
      <bottom style="medium">
        <color rgb="FF7F7F7F"/>
      </bottom>
      <diagonal/>
    </border>
    <border>
      <left/>
      <right style="medium">
        <color rgb="FF7F7F7F"/>
      </right>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style="medium">
        <color rgb="FF7F7F7F"/>
      </top>
      <bottom style="medium">
        <color rgb="FF7F7F7F"/>
      </bottom>
      <diagonal/>
    </border>
    <border>
      <left/>
      <right/>
      <top/>
      <bottom style="medium">
        <color rgb="FF7F7F7F"/>
      </bottom>
      <diagonal/>
    </border>
    <border>
      <left style="medium">
        <color rgb="FF7F7F7F"/>
      </left>
      <right/>
      <top/>
      <bottom/>
      <diagonal/>
    </border>
    <border>
      <left/>
      <right style="medium">
        <color rgb="FF7F7F7F"/>
      </right>
      <top/>
      <bottom/>
      <diagonal/>
    </border>
    <border>
      <left style="medium">
        <color rgb="FF7F7F7F"/>
      </left>
      <right/>
      <top style="medium">
        <color rgb="FF7F7F7F"/>
      </top>
      <bottom/>
      <diagonal/>
    </border>
    <border>
      <left/>
      <right style="medium">
        <color rgb="FF7F7F7F"/>
      </right>
      <top style="medium">
        <color rgb="FF7F7F7F"/>
      </top>
      <bottom/>
      <diagonal/>
    </border>
    <border>
      <left style="medium">
        <color rgb="FF7F7F7F"/>
      </left>
      <right style="medium">
        <color rgb="FF7F7F7F"/>
      </right>
      <top/>
      <bottom/>
      <diagonal/>
    </border>
    <border>
      <left style="medium">
        <color theme="1"/>
      </left>
      <right/>
      <top style="medium">
        <color theme="1"/>
      </top>
      <bottom style="medium">
        <color rgb="FF7F7F7F"/>
      </bottom>
      <diagonal/>
    </border>
    <border>
      <left style="medium">
        <color rgb="FF7F7F7F"/>
      </left>
      <right style="medium">
        <color rgb="FF7F7F7F"/>
      </right>
      <top style="medium">
        <color theme="1"/>
      </top>
      <bottom style="medium">
        <color rgb="FF7F7F7F"/>
      </bottom>
      <diagonal/>
    </border>
    <border>
      <left style="medium">
        <color rgb="FF7F7F7F"/>
      </left>
      <right style="medium">
        <color theme="1"/>
      </right>
      <top style="medium">
        <color theme="1"/>
      </top>
      <bottom style="medium">
        <color rgb="FF7F7F7F"/>
      </bottom>
      <diagonal/>
    </border>
    <border>
      <left style="medium">
        <color theme="1"/>
      </left>
      <right/>
      <top/>
      <bottom style="medium">
        <color rgb="FF7F7F7F"/>
      </bottom>
      <diagonal/>
    </border>
    <border>
      <left/>
      <right style="medium">
        <color theme="1"/>
      </right>
      <top/>
      <bottom style="medium">
        <color rgb="FF7F7F7F"/>
      </bottom>
      <diagonal/>
    </border>
    <border>
      <left style="medium">
        <color theme="1"/>
      </left>
      <right style="medium">
        <color rgb="FF7F7F7F"/>
      </right>
      <top/>
      <bottom style="medium">
        <color rgb="FF7F7F7F"/>
      </bottom>
      <diagonal/>
    </border>
    <border>
      <left style="medium">
        <color rgb="FF7F7F7F"/>
      </left>
      <right style="medium">
        <color theme="1"/>
      </right>
      <top style="medium">
        <color rgb="FF7F7F7F"/>
      </top>
      <bottom style="medium">
        <color rgb="FF7F7F7F"/>
      </bottom>
      <diagonal/>
    </border>
    <border>
      <left style="medium">
        <color rgb="FF7F7F7F"/>
      </left>
      <right style="medium">
        <color rgb="FF7F7F7F"/>
      </right>
      <top style="medium">
        <color auto="1"/>
      </top>
      <bottom style="medium">
        <color rgb="FF7F7F7F"/>
      </bottom>
      <diagonal/>
    </border>
    <border>
      <left style="medium">
        <color rgb="FF7F7F7F"/>
      </left>
      <right style="medium">
        <color auto="1"/>
      </right>
      <top style="medium">
        <color auto="1"/>
      </top>
      <bottom style="medium">
        <color rgb="FF7F7F7F"/>
      </bottom>
      <diagonal/>
    </border>
    <border>
      <left style="medium">
        <color auto="1"/>
      </left>
      <right/>
      <top/>
      <bottom style="medium">
        <color rgb="FF7F7F7F"/>
      </bottom>
      <diagonal/>
    </border>
    <border>
      <left/>
      <right style="medium">
        <color auto="1"/>
      </right>
      <top/>
      <bottom style="medium">
        <color rgb="FF7F7F7F"/>
      </bottom>
      <diagonal/>
    </border>
    <border>
      <left style="medium">
        <color auto="1"/>
      </left>
      <right style="medium">
        <color rgb="FF7F7F7F"/>
      </right>
      <top/>
      <bottom style="medium">
        <color rgb="FF7F7F7F"/>
      </bottom>
      <diagonal/>
    </border>
    <border>
      <left style="medium">
        <color rgb="FF7F7F7F"/>
      </left>
      <right style="medium">
        <color auto="1"/>
      </right>
      <top style="medium">
        <color rgb="FF7F7F7F"/>
      </top>
      <bottom style="medium">
        <color rgb="FF7F7F7F"/>
      </bottom>
      <diagonal/>
    </border>
    <border>
      <left style="medium">
        <color auto="1"/>
      </left>
      <right style="medium">
        <color rgb="FF7F7F7F"/>
      </right>
      <top style="medium">
        <color rgb="FF7F7F7F"/>
      </top>
      <bottom style="medium">
        <color rgb="FF7F7F7F"/>
      </bottom>
      <diagonal/>
    </border>
    <border>
      <left style="medium">
        <color auto="1"/>
      </left>
      <right/>
      <top style="medium">
        <color rgb="FF7F7F7F"/>
      </top>
      <bottom style="medium">
        <color rgb="FF7F7F7F"/>
      </bottom>
      <diagonal/>
    </border>
    <border>
      <left style="medium">
        <color rgb="FF7F7F7F"/>
      </left>
      <right style="medium">
        <color auto="1"/>
      </right>
      <top style="medium">
        <color rgb="FF7F7F7F"/>
      </top>
      <bottom style="medium">
        <color auto="1"/>
      </bottom>
      <diagonal/>
    </border>
    <border>
      <left style="thin">
        <color indexed="64"/>
      </left>
      <right/>
      <top style="medium">
        <color rgb="FF7F7F7F"/>
      </top>
      <bottom style="medium">
        <color rgb="FF7F7F7F"/>
      </bottom>
      <diagonal/>
    </border>
    <border>
      <left/>
      <right style="medium">
        <color rgb="FF7F7F7F"/>
      </right>
      <top style="medium">
        <color theme="1"/>
      </top>
      <bottom style="medium">
        <color rgb="FF7F7F7F"/>
      </bottom>
      <diagonal/>
    </border>
    <border>
      <left style="medium">
        <color theme="1"/>
      </left>
      <right style="medium">
        <color theme="1" tint="0.499984740745262"/>
      </right>
      <top style="medium">
        <color theme="1"/>
      </top>
      <bottom style="medium">
        <color theme="1" tint="0.499984740745262"/>
      </bottom>
      <diagonal/>
    </border>
    <border>
      <left style="medium">
        <color theme="1" tint="0.499984740745262"/>
      </left>
      <right style="medium">
        <color theme="1" tint="0.499984740745262"/>
      </right>
      <top style="medium">
        <color theme="1"/>
      </top>
      <bottom style="medium">
        <color theme="1" tint="0.499984740745262"/>
      </bottom>
      <diagonal/>
    </border>
    <border>
      <left style="medium">
        <color auto="1"/>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rgb="FF808080"/>
      </left>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style="hair">
        <color rgb="FF808080"/>
      </bottom>
      <diagonal/>
    </border>
    <border>
      <left/>
      <right style="medium">
        <color rgb="FF808080"/>
      </right>
      <top style="medium">
        <color rgb="FF808080"/>
      </top>
      <bottom style="hair">
        <color rgb="FF808080"/>
      </bottom>
      <diagonal/>
    </border>
    <border>
      <left style="medium">
        <color rgb="FF808080"/>
      </left>
      <right style="medium">
        <color rgb="FF808080"/>
      </right>
      <top/>
      <bottom/>
      <diagonal/>
    </border>
    <border>
      <left style="medium">
        <color rgb="FF808080"/>
      </left>
      <right/>
      <top style="hair">
        <color rgb="FF808080"/>
      </top>
      <bottom style="hair">
        <color rgb="FF808080"/>
      </bottom>
      <diagonal/>
    </border>
    <border>
      <left/>
      <right style="medium">
        <color rgb="FF808080"/>
      </right>
      <top style="hair">
        <color rgb="FF808080"/>
      </top>
      <bottom style="hair">
        <color rgb="FF808080"/>
      </bottom>
      <diagonal/>
    </border>
    <border>
      <left style="medium">
        <color rgb="FF808080"/>
      </left>
      <right/>
      <top style="hair">
        <color rgb="FF808080"/>
      </top>
      <bottom style="medium">
        <color rgb="FF808080"/>
      </bottom>
      <diagonal/>
    </border>
    <border>
      <left/>
      <right style="medium">
        <color rgb="FF808080"/>
      </right>
      <top style="hair">
        <color rgb="FF808080"/>
      </top>
      <bottom style="medium">
        <color rgb="FF808080"/>
      </bottom>
      <diagonal/>
    </border>
    <border>
      <left style="medium">
        <color rgb="FF808080"/>
      </left>
      <right style="medium">
        <color rgb="FF808080"/>
      </right>
      <top/>
      <bottom style="medium">
        <color rgb="FF808080"/>
      </bottom>
      <diagonal/>
    </border>
    <border>
      <left/>
      <right/>
      <top style="medium">
        <color rgb="FF808080"/>
      </top>
      <bottom/>
      <diagonal/>
    </border>
    <border>
      <left/>
      <right style="medium">
        <color rgb="FF808080"/>
      </right>
      <top style="medium">
        <color rgb="FF808080"/>
      </top>
      <bottom/>
      <diagonal/>
    </border>
    <border>
      <left style="medium">
        <color rgb="FF808080"/>
      </left>
      <right/>
      <top/>
      <bottom/>
      <diagonal/>
    </border>
  </borders>
  <cellStyleXfs count="3">
    <xf numFmtId="0" fontId="0" fillId="0" borderId="0"/>
    <xf numFmtId="0" fontId="8" fillId="0" borderId="0"/>
    <xf numFmtId="0" fontId="6" fillId="0" borderId="0"/>
  </cellStyleXfs>
  <cellXfs count="591">
    <xf numFmtId="0" fontId="0" fillId="0" borderId="0" xfId="0"/>
    <xf numFmtId="0" fontId="0" fillId="0" borderId="0" xfId="0" applyProtection="1"/>
    <xf numFmtId="0" fontId="0" fillId="0" borderId="0" xfId="0" applyAlignment="1" applyProtection="1">
      <alignment horizontal="center"/>
    </xf>
    <xf numFmtId="0" fontId="1" fillId="5" borderId="0" xfId="0" applyFont="1" applyFill="1" applyProtection="1"/>
    <xf numFmtId="0" fontId="5" fillId="5" borderId="0" xfId="0" applyFont="1" applyFill="1" applyAlignment="1" applyProtection="1">
      <alignment horizontal="center"/>
    </xf>
    <xf numFmtId="0" fontId="6" fillId="0" borderId="0" xfId="0" applyFont="1" applyAlignment="1" applyProtection="1">
      <alignment vertical="top" wrapText="1"/>
    </xf>
    <xf numFmtId="0" fontId="6" fillId="0" borderId="0" xfId="0" applyFont="1" applyAlignment="1" applyProtection="1">
      <alignment horizontal="left"/>
    </xf>
    <xf numFmtId="0" fontId="2" fillId="2" borderId="1" xfId="0" applyFont="1" applyFill="1" applyBorder="1" applyAlignment="1" applyProtection="1">
      <alignment horizontal="left" vertical="top"/>
    </xf>
    <xf numFmtId="0" fontId="2" fillId="2" borderId="1" xfId="0" applyFont="1" applyFill="1" applyBorder="1" applyAlignment="1" applyProtection="1">
      <alignment horizontal="left" vertical="top" wrapText="1"/>
    </xf>
    <xf numFmtId="0" fontId="2" fillId="0" borderId="1" xfId="0" applyFont="1" applyBorder="1" applyAlignment="1" applyProtection="1">
      <alignment horizontal="center" vertical="top"/>
    </xf>
    <xf numFmtId="164" fontId="2" fillId="0" borderId="1" xfId="0" applyNumberFormat="1" applyFont="1" applyBorder="1" applyAlignment="1" applyProtection="1">
      <alignment horizontal="center" vertical="top"/>
    </xf>
    <xf numFmtId="0" fontId="2" fillId="2" borderId="1" xfId="0" applyFont="1" applyFill="1" applyBorder="1" applyAlignment="1" applyProtection="1">
      <alignment horizontal="center" vertical="top"/>
    </xf>
    <xf numFmtId="164" fontId="2" fillId="2" borderId="1" xfId="0" applyNumberFormat="1" applyFont="1" applyFill="1" applyBorder="1" applyAlignment="1" applyProtection="1">
      <alignment horizontal="center" vertical="top"/>
    </xf>
    <xf numFmtId="0" fontId="2" fillId="0" borderId="1" xfId="0" applyFont="1" applyFill="1" applyBorder="1" applyAlignment="1" applyProtection="1">
      <alignment horizontal="center" vertical="top"/>
    </xf>
    <xf numFmtId="164" fontId="2" fillId="0" borderId="1" xfId="0" applyNumberFormat="1" applyFont="1" applyFill="1" applyBorder="1" applyAlignment="1" applyProtection="1">
      <alignment horizontal="center" vertical="top"/>
    </xf>
    <xf numFmtId="0" fontId="0" fillId="0" borderId="0" xfId="0" applyAlignment="1">
      <alignment horizontal="left"/>
    </xf>
    <xf numFmtId="164" fontId="0" fillId="0" borderId="1" xfId="0" applyNumberFormat="1" applyFont="1" applyBorder="1" applyAlignment="1" applyProtection="1">
      <alignment horizontal="center" vertical="top"/>
      <protection locked="0"/>
    </xf>
    <xf numFmtId="0" fontId="0" fillId="0" borderId="1" xfId="0" applyFont="1" applyBorder="1" applyAlignment="1" applyProtection="1">
      <alignment horizontal="center" vertical="top"/>
    </xf>
    <xf numFmtId="164" fontId="0" fillId="2" borderId="1" xfId="0" applyNumberFormat="1" applyFont="1" applyFill="1" applyBorder="1" applyAlignment="1" applyProtection="1">
      <alignment horizontal="center" vertical="top"/>
      <protection locked="0"/>
    </xf>
    <xf numFmtId="0" fontId="0" fillId="2" borderId="1" xfId="0" applyFont="1" applyFill="1" applyBorder="1" applyAlignment="1" applyProtection="1">
      <alignment horizontal="center" vertical="top"/>
    </xf>
    <xf numFmtId="0" fontId="0" fillId="0" borderId="1" xfId="0" applyFont="1" applyFill="1" applyBorder="1" applyAlignment="1" applyProtection="1">
      <alignment horizontal="center" vertical="top"/>
    </xf>
    <xf numFmtId="0" fontId="2" fillId="0" borderId="0" xfId="0" applyFont="1"/>
    <xf numFmtId="164" fontId="1" fillId="5" borderId="1" xfId="0" applyNumberFormat="1" applyFont="1" applyFill="1" applyBorder="1" applyAlignment="1" applyProtection="1">
      <alignment horizontal="left" vertical="top" wrapText="1"/>
    </xf>
    <xf numFmtId="0" fontId="0" fillId="5" borderId="0" xfId="0" applyFill="1" applyAlignment="1">
      <alignment horizontal="left"/>
    </xf>
    <xf numFmtId="0" fontId="0" fillId="5" borderId="0" xfId="0" applyFill="1"/>
    <xf numFmtId="0" fontId="7" fillId="2" borderId="1" xfId="0" applyFont="1" applyFill="1" applyBorder="1" applyAlignment="1" applyProtection="1">
      <alignment horizontal="left" wrapText="1"/>
    </xf>
    <xf numFmtId="0" fontId="6" fillId="2" borderId="1" xfId="0" applyFont="1" applyFill="1" applyBorder="1" applyAlignment="1" applyProtection="1">
      <alignment horizontal="left" wrapText="1"/>
    </xf>
    <xf numFmtId="0" fontId="6" fillId="5" borderId="1" xfId="0" applyFont="1" applyFill="1" applyBorder="1" applyAlignment="1" applyProtection="1">
      <alignment horizontal="left" wrapText="1"/>
    </xf>
    <xf numFmtId="0" fontId="2" fillId="5" borderId="1" xfId="0" applyFont="1" applyFill="1" applyBorder="1" applyAlignment="1" applyProtection="1">
      <alignment horizontal="left" vertical="top" wrapText="1"/>
    </xf>
    <xf numFmtId="0" fontId="0" fillId="2" borderId="1" xfId="0"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164" fontId="1" fillId="5" borderId="1" xfId="0" applyNumberFormat="1" applyFont="1" applyFill="1" applyBorder="1" applyAlignment="1" applyProtection="1">
      <alignment horizontal="center" vertical="top" wrapText="1"/>
      <protection locked="0"/>
    </xf>
    <xf numFmtId="0" fontId="0" fillId="0" borderId="0" xfId="0" applyAlignment="1">
      <alignment horizontal="center"/>
    </xf>
    <xf numFmtId="0" fontId="0" fillId="2" borderId="1" xfId="0" applyFill="1" applyBorder="1" applyAlignment="1" applyProtection="1">
      <alignment horizontal="center" vertical="top" wrapText="1"/>
    </xf>
    <xf numFmtId="0" fontId="0" fillId="5" borderId="1" xfId="0" applyFill="1" applyBorder="1" applyAlignment="1" applyProtection="1">
      <alignment horizontal="center" vertical="top" wrapText="1"/>
    </xf>
    <xf numFmtId="164" fontId="0" fillId="0" borderId="1" xfId="0" applyNumberFormat="1" applyBorder="1" applyAlignment="1" applyProtection="1">
      <alignment horizontal="center" vertical="top"/>
    </xf>
    <xf numFmtId="0" fontId="0" fillId="0" borderId="1" xfId="0" applyBorder="1" applyAlignment="1" applyProtection="1">
      <alignment horizontal="center" vertical="top"/>
    </xf>
    <xf numFmtId="164" fontId="0" fillId="2" borderId="1" xfId="0" applyNumberFormat="1" applyFill="1" applyBorder="1" applyAlignment="1" applyProtection="1">
      <alignment horizontal="center" vertical="top"/>
    </xf>
    <xf numFmtId="0" fontId="0" fillId="2" borderId="1" xfId="0" applyFill="1" applyBorder="1" applyAlignment="1" applyProtection="1">
      <alignment horizontal="center" vertical="top"/>
    </xf>
    <xf numFmtId="164" fontId="0" fillId="0" borderId="1" xfId="0" applyNumberFormat="1" applyFill="1" applyBorder="1" applyAlignment="1" applyProtection="1">
      <alignment horizontal="center" vertical="top"/>
    </xf>
    <xf numFmtId="0" fontId="0" fillId="0" borderId="1" xfId="0" applyFill="1" applyBorder="1" applyAlignment="1" applyProtection="1">
      <alignment horizontal="center" vertical="top"/>
    </xf>
    <xf numFmtId="164" fontId="1" fillId="5" borderId="1" xfId="0" applyNumberFormat="1" applyFont="1" applyFill="1" applyBorder="1" applyAlignment="1" applyProtection="1">
      <alignment horizontal="center" vertical="top" wrapText="1"/>
    </xf>
    <xf numFmtId="164" fontId="2" fillId="0" borderId="1" xfId="0" applyNumberFormat="1" applyFont="1" applyBorder="1" applyAlignment="1" applyProtection="1">
      <alignment horizontal="left" vertical="top" wrapText="1"/>
    </xf>
    <xf numFmtId="164" fontId="2" fillId="2" borderId="1" xfId="0" applyNumberFormat="1" applyFont="1" applyFill="1" applyBorder="1" applyAlignment="1" applyProtection="1">
      <alignment horizontal="left" vertical="top" wrapText="1"/>
    </xf>
    <xf numFmtId="164" fontId="6" fillId="0" borderId="1" xfId="0" applyNumberFormat="1" applyFont="1" applyBorder="1" applyAlignment="1" applyProtection="1">
      <alignment horizontal="left" vertical="top"/>
    </xf>
    <xf numFmtId="164" fontId="0" fillId="0" borderId="1" xfId="0" applyNumberFormat="1" applyFont="1" applyBorder="1" applyAlignment="1" applyProtection="1">
      <alignment horizontal="left" vertical="top" wrapText="1"/>
    </xf>
    <xf numFmtId="164" fontId="6" fillId="2" borderId="1" xfId="0" applyNumberFormat="1" applyFont="1" applyFill="1" applyBorder="1" applyAlignment="1" applyProtection="1">
      <alignment horizontal="left" vertical="top"/>
    </xf>
    <xf numFmtId="164" fontId="0" fillId="2" borderId="1" xfId="0" applyNumberFormat="1" applyFont="1" applyFill="1" applyBorder="1" applyAlignment="1" applyProtection="1">
      <alignment horizontal="left" vertical="top" wrapText="1"/>
    </xf>
    <xf numFmtId="164" fontId="7" fillId="5" borderId="1" xfId="0" applyNumberFormat="1" applyFont="1" applyFill="1" applyBorder="1" applyAlignment="1" applyProtection="1">
      <alignment horizontal="left" vertical="top" wrapText="1"/>
    </xf>
    <xf numFmtId="0" fontId="3" fillId="0" borderId="0" xfId="0" applyFont="1" applyAlignment="1" applyProtection="1">
      <alignment vertical="top" wrapText="1"/>
    </xf>
    <xf numFmtId="0" fontId="0" fillId="0" borderId="0" xfId="0" applyAlignment="1" applyProtection="1">
      <alignment horizontal="left" vertical="top" wrapText="1"/>
    </xf>
    <xf numFmtId="164" fontId="2" fillId="3" borderId="1" xfId="0" applyNumberFormat="1" applyFont="1" applyFill="1" applyBorder="1" applyAlignment="1" applyProtection="1">
      <alignment horizontal="center" vertical="top"/>
    </xf>
    <xf numFmtId="164" fontId="0" fillId="3" borderId="1" xfId="0" applyNumberFormat="1" applyFont="1" applyFill="1" applyBorder="1" applyAlignment="1" applyProtection="1">
      <alignment horizontal="center" vertical="top"/>
      <protection locked="0"/>
    </xf>
    <xf numFmtId="164" fontId="0" fillId="3" borderId="1" xfId="0" applyNumberFormat="1" applyFill="1" applyBorder="1" applyAlignment="1" applyProtection="1">
      <alignment horizontal="center" vertical="top"/>
    </xf>
    <xf numFmtId="0" fontId="2" fillId="0" borderId="0" xfId="0" applyFont="1" applyBorder="1" applyAlignment="1" applyProtection="1">
      <alignment horizontal="center"/>
    </xf>
    <xf numFmtId="2" fontId="0" fillId="0" borderId="0" xfId="0" applyNumberFormat="1" applyFont="1" applyBorder="1" applyAlignment="1" applyProtection="1">
      <alignment horizontal="center"/>
    </xf>
    <xf numFmtId="2" fontId="0" fillId="0" borderId="0" xfId="0" applyNumberFormat="1" applyFont="1" applyAlignment="1" applyProtection="1">
      <alignment horizontal="center"/>
    </xf>
    <xf numFmtId="0" fontId="7" fillId="0" borderId="0" xfId="0" applyFont="1" applyAlignment="1" applyProtection="1">
      <alignment horizontal="left"/>
    </xf>
    <xf numFmtId="164" fontId="0" fillId="0" borderId="1" xfId="0" applyNumberFormat="1" applyFont="1" applyBorder="1" applyAlignment="1" applyProtection="1">
      <alignment horizontal="center" vertical="top"/>
    </xf>
    <xf numFmtId="164" fontId="0" fillId="2" borderId="1" xfId="0" applyNumberFormat="1" applyFont="1" applyFill="1" applyBorder="1" applyAlignment="1" applyProtection="1">
      <alignment horizontal="center" vertical="top"/>
    </xf>
    <xf numFmtId="164" fontId="0" fillId="0" borderId="1" xfId="0" applyNumberFormat="1" applyFont="1" applyFill="1" applyBorder="1" applyAlignment="1" applyProtection="1">
      <alignment horizontal="center" vertical="top"/>
    </xf>
    <xf numFmtId="0" fontId="3" fillId="0" borderId="0" xfId="0" applyFont="1" applyProtection="1"/>
    <xf numFmtId="164" fontId="0" fillId="0" borderId="0" xfId="0" applyNumberFormat="1" applyAlignment="1" applyProtection="1">
      <alignment horizontal="center"/>
    </xf>
    <xf numFmtId="164" fontId="0" fillId="2" borderId="1" xfId="0" applyNumberFormat="1" applyFill="1" applyBorder="1" applyAlignment="1" applyProtection="1">
      <alignment horizontal="center" vertical="top" wrapText="1"/>
    </xf>
    <xf numFmtId="164" fontId="0" fillId="5" borderId="1" xfId="0" applyNumberFormat="1" applyFill="1" applyBorder="1" applyAlignment="1" applyProtection="1">
      <alignment horizontal="center" vertical="top" wrapText="1"/>
    </xf>
    <xf numFmtId="0" fontId="2" fillId="0" borderId="0" xfId="0" applyFont="1" applyBorder="1" applyAlignment="1" applyProtection="1"/>
    <xf numFmtId="0" fontId="2" fillId="0" borderId="0" xfId="0" applyFont="1" applyAlignment="1">
      <alignment horizontal="left"/>
    </xf>
    <xf numFmtId="0" fontId="2" fillId="0" borderId="0" xfId="0" applyFont="1" applyAlignment="1">
      <alignment horizontal="center"/>
    </xf>
    <xf numFmtId="0" fontId="2" fillId="0" borderId="0" xfId="0" applyFont="1" applyFill="1" applyProtection="1"/>
    <xf numFmtId="164" fontId="2" fillId="0" borderId="0" xfId="0" applyNumberFormat="1" applyFont="1" applyFill="1" applyProtection="1"/>
    <xf numFmtId="164" fontId="1" fillId="0" borderId="1" xfId="0" applyNumberFormat="1" applyFont="1" applyFill="1" applyBorder="1" applyAlignment="1" applyProtection="1">
      <alignment horizontal="left" vertical="top" wrapText="1"/>
    </xf>
    <xf numFmtId="0" fontId="0" fillId="5" borderId="0" xfId="0" applyFill="1" applyAlignment="1">
      <alignment horizontal="center"/>
    </xf>
    <xf numFmtId="0" fontId="2" fillId="0" borderId="0" xfId="0" applyFont="1" applyAlignment="1">
      <alignment horizontal="left" vertical="top"/>
    </xf>
    <xf numFmtId="0" fontId="0" fillId="0" borderId="0" xfId="0" applyFill="1" applyBorder="1"/>
    <xf numFmtId="0" fontId="9" fillId="0" borderId="0" xfId="0" applyFont="1"/>
    <xf numFmtId="0" fontId="0" fillId="0" borderId="0" xfId="0" applyAlignment="1">
      <alignment horizontal="center"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center"/>
    </xf>
    <xf numFmtId="0" fontId="0" fillId="5" borderId="0" xfId="0" applyFill="1" applyAlignment="1">
      <alignment horizontal="center" vertical="center"/>
    </xf>
    <xf numFmtId="0" fontId="0" fillId="0" borderId="0" xfId="0" applyAlignment="1" applyProtection="1">
      <alignment horizontal="center"/>
      <protection locked="0"/>
    </xf>
    <xf numFmtId="0" fontId="0" fillId="0" borderId="0" xfId="0" applyFill="1" applyProtection="1">
      <protection locked="0"/>
    </xf>
    <xf numFmtId="0" fontId="2" fillId="2" borderId="1" xfId="0" applyFont="1" applyFill="1" applyBorder="1" applyAlignment="1" applyProtection="1">
      <alignment horizontal="center" vertical="top"/>
      <protection locked="0"/>
    </xf>
    <xf numFmtId="0" fontId="2" fillId="0" borderId="0" xfId="0" applyFont="1" applyFill="1" applyProtection="1">
      <protection locked="0"/>
    </xf>
    <xf numFmtId="0" fontId="0" fillId="0" borderId="0" xfId="0" applyFont="1" applyFill="1" applyProtection="1">
      <protection locked="0"/>
    </xf>
    <xf numFmtId="164" fontId="0" fillId="0" borderId="1" xfId="0" applyNumberFormat="1" applyFont="1" applyFill="1" applyBorder="1" applyAlignment="1" applyProtection="1">
      <alignment horizontal="center" vertical="top"/>
      <protection locked="0"/>
    </xf>
    <xf numFmtId="164" fontId="0" fillId="0" borderId="0" xfId="0" applyNumberFormat="1" applyAlignment="1" applyProtection="1">
      <alignment horizontal="center"/>
      <protection locked="0"/>
    </xf>
    <xf numFmtId="0" fontId="10" fillId="0" borderId="0" xfId="0" applyFont="1"/>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12" fillId="0" borderId="0" xfId="0" applyFont="1" applyAlignment="1">
      <alignment horizontal="left" vertical="center"/>
    </xf>
    <xf numFmtId="0" fontId="0" fillId="0" borderId="0" xfId="0" applyAlignment="1">
      <alignment horizontal="left" vertical="center"/>
    </xf>
    <xf numFmtId="0" fontId="15" fillId="0" borderId="0" xfId="0" applyFont="1" applyFill="1" applyBorder="1" applyAlignment="1">
      <alignment horizontal="center" vertical="center" wrapText="1"/>
    </xf>
    <xf numFmtId="0" fontId="0" fillId="0" borderId="0" xfId="0" applyFill="1"/>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7" fillId="0" borderId="0" xfId="0" applyFont="1" applyFill="1" applyAlignment="1">
      <alignment horizontal="left" vertical="center"/>
    </xf>
    <xf numFmtId="0" fontId="3" fillId="8" borderId="14" xfId="0" applyFont="1" applyFill="1" applyBorder="1" applyAlignment="1">
      <alignment horizontal="left" vertical="center" wrapText="1"/>
    </xf>
    <xf numFmtId="0" fontId="19" fillId="8" borderId="14" xfId="0" applyFont="1" applyFill="1" applyBorder="1" applyAlignment="1">
      <alignment horizontal="left" vertical="center" wrapText="1"/>
    </xf>
    <xf numFmtId="0" fontId="4" fillId="4" borderId="13" xfId="0" applyFont="1" applyFill="1" applyBorder="1" applyAlignment="1">
      <alignment vertical="center" wrapText="1"/>
    </xf>
    <xf numFmtId="0" fontId="4" fillId="0" borderId="13" xfId="0" applyFont="1" applyBorder="1" applyAlignment="1">
      <alignment vertical="center" wrapText="1"/>
    </xf>
    <xf numFmtId="0" fontId="20" fillId="4" borderId="13" xfId="0" applyFont="1" applyFill="1" applyBorder="1" applyAlignment="1">
      <alignment vertical="center" wrapText="1"/>
    </xf>
    <xf numFmtId="0" fontId="19" fillId="8" borderId="15" xfId="0" applyFont="1" applyFill="1" applyBorder="1" applyAlignment="1">
      <alignment horizontal="left" vertical="center" wrapText="1"/>
    </xf>
    <xf numFmtId="0" fontId="20" fillId="4" borderId="15" xfId="0" applyFont="1" applyFill="1" applyBorder="1" applyAlignment="1">
      <alignment vertical="center" wrapText="1"/>
    </xf>
    <xf numFmtId="0" fontId="19" fillId="8" borderId="16" xfId="0" applyFont="1" applyFill="1" applyBorder="1" applyAlignment="1">
      <alignment horizontal="left" vertical="center" wrapText="1"/>
    </xf>
    <xf numFmtId="0" fontId="20" fillId="4" borderId="16" xfId="0" applyFont="1" applyFill="1" applyBorder="1" applyAlignment="1">
      <alignment vertical="center" wrapText="1"/>
    </xf>
    <xf numFmtId="0" fontId="0" fillId="0" borderId="0" xfId="0" applyAlignment="1"/>
    <xf numFmtId="0" fontId="19" fillId="8" borderId="15" xfId="0" applyFont="1" applyFill="1" applyBorder="1" applyAlignment="1">
      <alignment horizontal="left" vertical="center"/>
    </xf>
    <xf numFmtId="0" fontId="20" fillId="4" borderId="15" xfId="0" applyFont="1" applyFill="1" applyBorder="1" applyAlignment="1">
      <alignment vertical="center"/>
    </xf>
    <xf numFmtId="164" fontId="1" fillId="0" borderId="1" xfId="0" applyNumberFormat="1"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6" fillId="0" borderId="0" xfId="0" applyFont="1" applyAlignment="1" applyProtection="1">
      <alignment vertical="top" wrapText="1"/>
      <protection locked="0"/>
    </xf>
    <xf numFmtId="0" fontId="18" fillId="4" borderId="2" xfId="0" applyFont="1" applyFill="1" applyBorder="1" applyAlignment="1" applyProtection="1">
      <alignment vertical="top" wrapText="1"/>
    </xf>
    <xf numFmtId="0" fontId="3" fillId="4" borderId="2" xfId="0" applyFont="1" applyFill="1" applyBorder="1" applyAlignment="1" applyProtection="1">
      <alignment vertical="top" wrapText="1"/>
    </xf>
    <xf numFmtId="0" fontId="0" fillId="0" borderId="0" xfId="0" applyAlignment="1" applyProtection="1">
      <alignment vertical="top" wrapText="1"/>
    </xf>
    <xf numFmtId="0" fontId="18" fillId="4" borderId="12" xfId="0" applyFont="1" applyFill="1" applyBorder="1" applyAlignment="1" applyProtection="1">
      <alignment vertical="top" wrapText="1"/>
    </xf>
    <xf numFmtId="0" fontId="11" fillId="11" borderId="13" xfId="0" applyFont="1" applyFill="1" applyBorder="1" applyAlignment="1" applyProtection="1">
      <alignment vertical="top" wrapText="1"/>
    </xf>
    <xf numFmtId="1" fontId="7" fillId="0" borderId="1" xfId="0" applyNumberFormat="1" applyFont="1" applyBorder="1" applyAlignment="1" applyProtection="1">
      <alignment horizontal="left" vertical="top"/>
    </xf>
    <xf numFmtId="1" fontId="7" fillId="2" borderId="1" xfId="0" applyNumberFormat="1" applyFont="1" applyFill="1" applyBorder="1" applyAlignment="1" applyProtection="1">
      <alignment horizontal="left" vertical="top"/>
    </xf>
    <xf numFmtId="164" fontId="2" fillId="2" borderId="1" xfId="0" applyNumberFormat="1" applyFont="1" applyFill="1" applyBorder="1" applyAlignment="1" applyProtection="1">
      <alignment horizontal="center" vertical="top"/>
      <protection locked="0"/>
    </xf>
    <xf numFmtId="1" fontId="7" fillId="2" borderId="1" xfId="0" applyNumberFormat="1" applyFont="1" applyFill="1" applyBorder="1" applyAlignment="1" applyProtection="1">
      <alignment horizontal="left" vertical="top" wrapText="1"/>
    </xf>
    <xf numFmtId="1" fontId="6" fillId="2" borderId="1" xfId="0" applyNumberFormat="1" applyFont="1" applyFill="1" applyBorder="1" applyAlignment="1" applyProtection="1">
      <alignment horizontal="left" vertical="top" wrapText="1"/>
    </xf>
    <xf numFmtId="1" fontId="6" fillId="0" borderId="1" xfId="0" applyNumberFormat="1" applyFont="1" applyBorder="1" applyAlignment="1" applyProtection="1">
      <alignment horizontal="left" vertical="top"/>
    </xf>
    <xf numFmtId="1" fontId="6" fillId="2" borderId="1" xfId="0" applyNumberFormat="1" applyFont="1" applyFill="1" applyBorder="1" applyAlignment="1" applyProtection="1">
      <alignment horizontal="left" vertical="top"/>
    </xf>
    <xf numFmtId="1" fontId="2" fillId="0" borderId="1" xfId="0" applyNumberFormat="1" applyFont="1" applyBorder="1" applyAlignment="1" applyProtection="1">
      <alignment horizontal="left" vertical="top" wrapText="1"/>
    </xf>
    <xf numFmtId="1" fontId="7" fillId="0" borderId="1" xfId="0" applyNumberFormat="1" applyFont="1" applyFill="1" applyBorder="1" applyAlignment="1" applyProtection="1">
      <alignment horizontal="left" vertical="top"/>
    </xf>
    <xf numFmtId="1" fontId="6" fillId="0" borderId="1" xfId="0" applyNumberFormat="1" applyFont="1" applyFill="1" applyBorder="1" applyAlignment="1" applyProtection="1">
      <alignment horizontal="left" vertical="top"/>
    </xf>
    <xf numFmtId="1" fontId="6" fillId="0" borderId="1" xfId="0" applyNumberFormat="1" applyFont="1" applyFill="1" applyBorder="1" applyAlignment="1" applyProtection="1">
      <alignment horizontal="left" vertical="top" wrapText="1"/>
    </xf>
    <xf numFmtId="3" fontId="0" fillId="0" borderId="0" xfId="0" applyNumberFormat="1" applyAlignment="1" applyProtection="1">
      <alignment horizontal="left" vertical="top" wrapText="1"/>
    </xf>
    <xf numFmtId="3" fontId="2" fillId="2" borderId="1" xfId="0" applyNumberFormat="1" applyFont="1" applyFill="1" applyBorder="1" applyAlignment="1" applyProtection="1">
      <alignment horizontal="left" vertical="top" wrapText="1"/>
    </xf>
    <xf numFmtId="3" fontId="2" fillId="5" borderId="1" xfId="0" applyNumberFormat="1" applyFont="1" applyFill="1" applyBorder="1" applyAlignment="1" applyProtection="1">
      <alignment horizontal="left" vertical="top" wrapText="1"/>
    </xf>
    <xf numFmtId="3" fontId="2" fillId="0" borderId="1" xfId="0" applyNumberFormat="1" applyFont="1" applyBorder="1" applyAlignment="1" applyProtection="1">
      <alignment horizontal="left" vertical="top" wrapText="1"/>
    </xf>
    <xf numFmtId="3" fontId="0" fillId="0" borderId="1" xfId="0" applyNumberFormat="1" applyFont="1" applyBorder="1" applyAlignment="1" applyProtection="1">
      <alignment horizontal="left" vertical="top" wrapText="1"/>
    </xf>
    <xf numFmtId="3" fontId="0" fillId="2" borderId="1" xfId="0" applyNumberFormat="1" applyFont="1" applyFill="1" applyBorder="1" applyAlignment="1" applyProtection="1">
      <alignment horizontal="left" vertical="top" wrapText="1"/>
    </xf>
    <xf numFmtId="3" fontId="2" fillId="3" borderId="1" xfId="0" applyNumberFormat="1" applyFont="1" applyFill="1" applyBorder="1" applyAlignment="1" applyProtection="1">
      <alignment horizontal="left" vertical="top" wrapText="1"/>
    </xf>
    <xf numFmtId="3" fontId="0" fillId="3" borderId="1" xfId="0" applyNumberFormat="1" applyFont="1" applyFill="1" applyBorder="1" applyAlignment="1" applyProtection="1">
      <alignment horizontal="left" vertical="top" wrapText="1"/>
    </xf>
    <xf numFmtId="3" fontId="1" fillId="5" borderId="1" xfId="0" applyNumberFormat="1" applyFont="1" applyFill="1" applyBorder="1" applyAlignment="1" applyProtection="1">
      <alignment horizontal="left" vertical="top" wrapText="1"/>
    </xf>
    <xf numFmtId="3" fontId="3" fillId="0" borderId="0" xfId="0" applyNumberFormat="1" applyFont="1" applyAlignment="1" applyProtection="1">
      <alignment vertical="top" wrapText="1"/>
    </xf>
    <xf numFmtId="3" fontId="2" fillId="0" borderId="0" xfId="0" applyNumberFormat="1" applyFont="1" applyAlignment="1" applyProtection="1">
      <alignment horizontal="left" vertical="top"/>
    </xf>
    <xf numFmtId="0" fontId="18" fillId="4" borderId="0" xfId="0" applyFont="1" applyFill="1" applyBorder="1" applyAlignment="1" applyProtection="1">
      <alignment vertical="top" wrapText="1"/>
      <protection locked="0"/>
    </xf>
    <xf numFmtId="0" fontId="23" fillId="4" borderId="0" xfId="0" applyFont="1" applyFill="1" applyBorder="1" applyAlignment="1" applyProtection="1">
      <alignment vertical="top" wrapText="1"/>
      <protection locked="0"/>
    </xf>
    <xf numFmtId="0" fontId="14" fillId="9" borderId="4" xfId="0" applyFont="1" applyFill="1" applyBorder="1" applyAlignment="1" applyProtection="1">
      <alignment vertical="top" wrapText="1"/>
      <protection locked="0"/>
    </xf>
    <xf numFmtId="0" fontId="14" fillId="9" borderId="13" xfId="0" applyFont="1" applyFill="1" applyBorder="1" applyAlignment="1" applyProtection="1">
      <alignment vertical="top" wrapText="1"/>
      <protection locked="0"/>
    </xf>
    <xf numFmtId="0" fontId="14" fillId="9" borderId="16" xfId="0" applyFont="1" applyFill="1" applyBorder="1" applyAlignment="1" applyProtection="1">
      <alignment vertical="top" wrapText="1"/>
      <protection locked="0"/>
    </xf>
    <xf numFmtId="0" fontId="7" fillId="4" borderId="0" xfId="0" applyFont="1" applyFill="1" applyBorder="1" applyAlignment="1" applyProtection="1">
      <alignment vertical="top" wrapText="1"/>
      <protection locked="0"/>
    </xf>
    <xf numFmtId="0" fontId="4" fillId="4" borderId="13" xfId="0" applyFont="1" applyFill="1" applyBorder="1" applyAlignment="1" applyProtection="1">
      <alignment vertical="top" wrapText="1"/>
    </xf>
    <xf numFmtId="0" fontId="4" fillId="0" borderId="13" xfId="0" applyFont="1" applyBorder="1" applyAlignment="1" applyProtection="1">
      <alignment vertical="top" wrapText="1"/>
    </xf>
    <xf numFmtId="0" fontId="20" fillId="4" borderId="13" xfId="0" applyFont="1" applyFill="1" applyBorder="1" applyAlignment="1" applyProtection="1">
      <alignment vertical="top" wrapText="1"/>
    </xf>
    <xf numFmtId="0" fontId="20" fillId="4" borderId="15" xfId="0" applyFont="1" applyFill="1" applyBorder="1" applyAlignment="1" applyProtection="1">
      <alignment vertical="top" wrapText="1"/>
    </xf>
    <xf numFmtId="0" fontId="20" fillId="4" borderId="16" xfId="0" applyFont="1" applyFill="1" applyBorder="1" applyAlignment="1" applyProtection="1">
      <alignment vertical="top" wrapText="1"/>
    </xf>
    <xf numFmtId="0" fontId="0" fillId="6" borderId="0" xfId="0" applyFill="1" applyAlignment="1">
      <alignment horizontal="left"/>
    </xf>
    <xf numFmtId="0" fontId="0" fillId="6" borderId="0" xfId="0" applyFill="1"/>
    <xf numFmtId="0" fontId="3" fillId="8" borderId="28" xfId="0" applyFont="1" applyFill="1" applyBorder="1" applyAlignment="1" applyProtection="1">
      <alignment horizontal="left" vertical="top" wrapText="1"/>
    </xf>
    <xf numFmtId="0" fontId="3" fillId="8" borderId="34" xfId="0" applyFont="1" applyFill="1" applyBorder="1" applyAlignment="1" applyProtection="1">
      <alignment horizontal="left" vertical="top" wrapText="1"/>
    </xf>
    <xf numFmtId="0" fontId="3" fillId="8" borderId="36" xfId="0" applyFont="1" applyFill="1" applyBorder="1" applyAlignment="1" applyProtection="1">
      <alignment horizontal="left" vertical="top" wrapText="1"/>
    </xf>
    <xf numFmtId="0" fontId="19" fillId="0" borderId="0" xfId="0" applyFont="1" applyFill="1" applyBorder="1" applyAlignment="1">
      <alignment horizontal="left" vertical="center" wrapText="1"/>
    </xf>
    <xf numFmtId="0" fontId="20" fillId="0" borderId="0" xfId="0" applyFont="1" applyFill="1" applyBorder="1" applyAlignment="1">
      <alignment vertical="center" wrapText="1"/>
    </xf>
    <xf numFmtId="164" fontId="2" fillId="0" borderId="1" xfId="0" applyNumberFormat="1" applyFont="1" applyFill="1" applyBorder="1" applyAlignment="1" applyProtection="1">
      <alignment horizontal="center" vertical="top"/>
      <protection locked="0"/>
    </xf>
    <xf numFmtId="0" fontId="14" fillId="4" borderId="13" xfId="0" applyFont="1" applyFill="1" applyBorder="1" applyAlignment="1">
      <alignment vertical="center" wrapText="1"/>
    </xf>
    <xf numFmtId="0" fontId="14" fillId="4" borderId="16" xfId="0" applyFont="1" applyFill="1" applyBorder="1" applyAlignment="1">
      <alignment vertical="center" wrapText="1"/>
    </xf>
    <xf numFmtId="0" fontId="14" fillId="0" borderId="0"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protection locked="0"/>
    </xf>
    <xf numFmtId="0" fontId="14" fillId="9" borderId="13" xfId="0" applyFont="1" applyFill="1" applyBorder="1" applyAlignment="1" applyProtection="1">
      <alignment horizontal="center" vertical="center" wrapText="1"/>
      <protection locked="0"/>
    </xf>
    <xf numFmtId="0" fontId="14" fillId="9" borderId="15"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left" vertical="center" wrapText="1"/>
      <protection locked="0"/>
    </xf>
    <xf numFmtId="0" fontId="14" fillId="9" borderId="16" xfId="0" applyFont="1" applyFill="1" applyBorder="1" applyAlignment="1" applyProtection="1">
      <alignment vertical="center" wrapText="1"/>
      <protection locked="0"/>
    </xf>
    <xf numFmtId="0" fontId="4" fillId="9" borderId="16" xfId="0" applyFont="1" applyFill="1" applyBorder="1" applyAlignment="1" applyProtection="1">
      <alignment horizontal="center" vertical="center" wrapText="1"/>
      <protection locked="0"/>
    </xf>
    <xf numFmtId="0" fontId="22" fillId="0" borderId="3" xfId="0"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12" fillId="0" borderId="0" xfId="0" applyFont="1" applyAlignment="1" applyProtection="1">
      <alignment vertical="top"/>
    </xf>
    <xf numFmtId="0" fontId="0" fillId="0" borderId="0" xfId="0" applyAlignment="1" applyProtection="1">
      <alignment vertical="top"/>
    </xf>
    <xf numFmtId="0" fontId="24" fillId="0" borderId="0" xfId="0" applyFont="1" applyFill="1" applyAlignment="1" applyProtection="1">
      <alignment vertical="top"/>
    </xf>
    <xf numFmtId="0" fontId="24" fillId="6" borderId="0" xfId="0" applyFont="1" applyFill="1" applyAlignment="1" applyProtection="1">
      <alignment vertical="top"/>
      <protection locked="0"/>
    </xf>
    <xf numFmtId="0" fontId="0" fillId="6" borderId="0" xfId="0" applyFill="1" applyAlignment="1" applyProtection="1">
      <alignment vertical="top"/>
      <protection locked="0"/>
    </xf>
    <xf numFmtId="0" fontId="0" fillId="0" borderId="0" xfId="0" applyAlignment="1" applyProtection="1">
      <alignment vertical="top"/>
      <protection locked="0"/>
    </xf>
    <xf numFmtId="0" fontId="17" fillId="0" borderId="0" xfId="0" applyFon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vertical="top"/>
      <protection locked="0"/>
    </xf>
    <xf numFmtId="0" fontId="13" fillId="7" borderId="2" xfId="0" applyFont="1" applyFill="1" applyBorder="1" applyAlignment="1" applyProtection="1">
      <alignment vertical="top"/>
    </xf>
    <xf numFmtId="0" fontId="13" fillId="7" borderId="3" xfId="0" applyFont="1" applyFill="1" applyBorder="1" applyAlignment="1" applyProtection="1">
      <alignment vertical="top" wrapText="1"/>
    </xf>
    <xf numFmtId="0" fontId="13" fillId="12" borderId="16" xfId="0" applyFont="1" applyFill="1" applyBorder="1" applyAlignment="1" applyProtection="1">
      <alignment vertical="top" wrapText="1"/>
    </xf>
    <xf numFmtId="0" fontId="13" fillId="12" borderId="16" xfId="0" applyFont="1" applyFill="1" applyBorder="1" applyAlignment="1" applyProtection="1">
      <alignment vertical="top" wrapText="1"/>
      <protection locked="0"/>
    </xf>
    <xf numFmtId="0" fontId="7" fillId="15" borderId="15" xfId="0" applyFont="1" applyFill="1" applyBorder="1" applyAlignment="1" applyProtection="1">
      <alignment vertical="top" wrapText="1"/>
      <protection locked="0"/>
    </xf>
    <xf numFmtId="0" fontId="2" fillId="11" borderId="12"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1" borderId="13" xfId="0" applyFont="1" applyFill="1" applyBorder="1" applyAlignment="1" applyProtection="1">
      <alignment vertical="top" wrapText="1"/>
      <protection locked="0"/>
    </xf>
    <xf numFmtId="0" fontId="2" fillId="11" borderId="19" xfId="0" applyFont="1" applyFill="1" applyBorder="1" applyAlignment="1" applyProtection="1">
      <alignment vertical="top" wrapText="1"/>
      <protection locked="0"/>
    </xf>
    <xf numFmtId="0" fontId="7" fillId="15" borderId="14" xfId="0" applyFont="1" applyFill="1" applyBorder="1" applyAlignment="1" applyProtection="1">
      <alignment vertical="top" wrapText="1"/>
      <protection locked="0"/>
    </xf>
    <xf numFmtId="0" fontId="3" fillId="8" borderId="14" xfId="0" applyFont="1" applyFill="1" applyBorder="1" applyAlignment="1" applyProtection="1">
      <alignment vertical="top" wrapText="1"/>
    </xf>
    <xf numFmtId="0" fontId="3" fillId="0" borderId="14" xfId="0" applyFont="1" applyFill="1" applyBorder="1" applyAlignment="1" applyProtection="1">
      <alignment vertical="top" wrapText="1"/>
    </xf>
    <xf numFmtId="0" fontId="18" fillId="4" borderId="0" xfId="0" applyFont="1" applyFill="1" applyBorder="1" applyAlignment="1" applyProtection="1">
      <alignment vertical="top" wrapText="1"/>
    </xf>
    <xf numFmtId="0" fontId="19" fillId="8" borderId="14" xfId="0" applyFont="1" applyFill="1" applyBorder="1" applyAlignment="1" applyProtection="1">
      <alignment vertical="top" wrapText="1"/>
    </xf>
    <xf numFmtId="0" fontId="4" fillId="9" borderId="13" xfId="0" applyFont="1" applyFill="1" applyBorder="1" applyAlignment="1" applyProtection="1">
      <alignment vertical="top" wrapText="1"/>
      <protection locked="0"/>
    </xf>
    <xf numFmtId="0" fontId="23" fillId="4" borderId="0" xfId="0" applyFont="1" applyFill="1" applyBorder="1" applyAlignment="1" applyProtection="1">
      <alignment vertical="top" wrapText="1"/>
    </xf>
    <xf numFmtId="0" fontId="14" fillId="9" borderId="4" xfId="0" applyFont="1" applyFill="1" applyBorder="1" applyAlignment="1" applyProtection="1">
      <alignment vertical="top" wrapText="1"/>
    </xf>
    <xf numFmtId="0" fontId="14" fillId="9" borderId="13" xfId="0" applyFont="1" applyFill="1" applyBorder="1" applyAlignment="1" applyProtection="1">
      <alignment vertical="top" wrapText="1"/>
    </xf>
    <xf numFmtId="0" fontId="23" fillId="4" borderId="4" xfId="0" applyFont="1" applyFill="1" applyBorder="1" applyAlignment="1" applyProtection="1">
      <alignment vertical="top" wrapText="1"/>
      <protection locked="0"/>
    </xf>
    <xf numFmtId="0" fontId="23" fillId="0" borderId="4" xfId="0" applyFont="1" applyFill="1" applyBorder="1" applyAlignment="1" applyProtection="1">
      <alignment vertical="top" wrapText="1"/>
      <protection locked="0"/>
    </xf>
    <xf numFmtId="0" fontId="14" fillId="9" borderId="16" xfId="0" applyFont="1" applyFill="1" applyBorder="1" applyAlignment="1" applyProtection="1">
      <alignment vertical="top" wrapText="1"/>
    </xf>
    <xf numFmtId="0" fontId="7" fillId="11" borderId="13" xfId="0" applyFont="1" applyFill="1" applyBorder="1" applyAlignment="1" applyProtection="1">
      <alignment vertical="top" wrapText="1"/>
    </xf>
    <xf numFmtId="0" fontId="7" fillId="11" borderId="13" xfId="0" applyFont="1" applyFill="1" applyBorder="1" applyAlignment="1" applyProtection="1">
      <alignment vertical="top" wrapText="1"/>
      <protection locked="0"/>
    </xf>
    <xf numFmtId="0" fontId="19" fillId="8" borderId="16" xfId="0" applyFont="1" applyFill="1" applyBorder="1" applyAlignment="1" applyProtection="1">
      <alignment vertical="top" wrapText="1"/>
    </xf>
    <xf numFmtId="0" fontId="19" fillId="8" borderId="15" xfId="0" applyFont="1" applyFill="1" applyBorder="1" applyAlignment="1" applyProtection="1">
      <alignment vertical="top" wrapText="1"/>
    </xf>
    <xf numFmtId="0" fontId="7" fillId="4" borderId="0" xfId="0" applyFont="1" applyFill="1" applyBorder="1" applyAlignment="1" applyProtection="1">
      <alignment vertical="top" wrapText="1"/>
    </xf>
    <xf numFmtId="0" fontId="24" fillId="0" borderId="0" xfId="0" applyFont="1" applyAlignment="1" applyProtection="1">
      <alignment vertical="top"/>
      <protection locked="0"/>
    </xf>
    <xf numFmtId="2" fontId="0" fillId="0" borderId="0" xfId="0" applyNumberFormat="1"/>
    <xf numFmtId="0" fontId="3" fillId="0" borderId="0" xfId="0" applyFont="1" applyAlignment="1" applyProtection="1">
      <alignment horizontal="left" vertical="center"/>
    </xf>
    <xf numFmtId="0" fontId="4" fillId="0" borderId="0" xfId="0" applyFont="1" applyProtection="1"/>
    <xf numFmtId="0" fontId="4" fillId="0" borderId="0" xfId="0" applyFont="1" applyProtection="1">
      <protection locked="0"/>
    </xf>
    <xf numFmtId="0" fontId="4" fillId="0" borderId="0" xfId="0" applyFont="1" applyFill="1" applyAlignment="1" applyProtection="1">
      <alignment horizontal="left" vertical="center"/>
    </xf>
    <xf numFmtId="0" fontId="4" fillId="0" borderId="0" xfId="0" applyFont="1" applyFill="1" applyProtection="1"/>
    <xf numFmtId="0" fontId="4" fillId="0" borderId="0" xfId="0" applyFont="1" applyFill="1" applyProtection="1">
      <protection locked="0"/>
    </xf>
    <xf numFmtId="0" fontId="4" fillId="0" borderId="0" xfId="0" applyFont="1" applyAlignment="1" applyProtection="1">
      <alignment vertical="top" wrapText="1"/>
      <protection locked="0"/>
    </xf>
    <xf numFmtId="0" fontId="3" fillId="11" borderId="32" xfId="0" applyFont="1" applyFill="1" applyBorder="1" applyAlignment="1" applyProtection="1">
      <alignment horizontal="left" vertical="center" wrapText="1"/>
    </xf>
    <xf numFmtId="0" fontId="3" fillId="11" borderId="13" xfId="0" applyFont="1" applyFill="1" applyBorder="1" applyAlignment="1" applyProtection="1">
      <alignment vertical="center" wrapText="1"/>
    </xf>
    <xf numFmtId="0" fontId="4" fillId="0" borderId="0" xfId="0" applyFont="1" applyFill="1" applyAlignment="1" applyProtection="1">
      <alignment horizontal="left" vertical="top"/>
    </xf>
    <xf numFmtId="0" fontId="4" fillId="0" borderId="0" xfId="0" applyFont="1" applyFill="1" applyAlignment="1" applyProtection="1">
      <alignment vertical="top" wrapText="1"/>
    </xf>
    <xf numFmtId="0" fontId="14" fillId="0" borderId="0" xfId="0" applyFont="1" applyFill="1" applyAlignment="1" applyProtection="1">
      <alignment vertical="top" wrapText="1"/>
    </xf>
    <xf numFmtId="0" fontId="4" fillId="0" borderId="0" xfId="0" applyFont="1" applyFill="1" applyAlignment="1" applyProtection="1">
      <alignment vertical="top" wrapText="1"/>
      <protection locked="0"/>
    </xf>
    <xf numFmtId="0" fontId="23" fillId="11" borderId="13" xfId="0" applyFont="1" applyFill="1" applyBorder="1" applyAlignment="1" applyProtection="1">
      <alignment vertical="center" wrapText="1"/>
    </xf>
    <xf numFmtId="0" fontId="4" fillId="0" borderId="0" xfId="0" applyFont="1" applyAlignment="1" applyProtection="1">
      <alignment horizontal="left" vertical="top" wrapText="1"/>
    </xf>
    <xf numFmtId="0" fontId="4" fillId="0" borderId="0" xfId="0" applyFont="1" applyAlignment="1" applyProtection="1">
      <alignment vertical="top" wrapText="1"/>
    </xf>
    <xf numFmtId="0" fontId="14" fillId="0" borderId="0" xfId="0" applyFont="1" applyAlignment="1" applyProtection="1">
      <alignment vertical="top" wrapText="1"/>
    </xf>
    <xf numFmtId="0" fontId="3" fillId="11" borderId="26" xfId="0" applyFont="1" applyFill="1" applyBorder="1" applyAlignment="1" applyProtection="1">
      <alignment horizontal="left" vertical="top" wrapText="1"/>
    </xf>
    <xf numFmtId="0" fontId="4" fillId="11" borderId="13" xfId="0" applyFont="1" applyFill="1" applyBorder="1" applyAlignment="1" applyProtection="1">
      <alignment vertical="top" wrapText="1"/>
    </xf>
    <xf numFmtId="0" fontId="4" fillId="0" borderId="0" xfId="0" applyFont="1" applyAlignment="1" applyProtection="1">
      <alignment horizontal="left"/>
    </xf>
    <xf numFmtId="0" fontId="30" fillId="17" borderId="30" xfId="0" applyFont="1" applyFill="1" applyBorder="1" applyAlignment="1" applyProtection="1">
      <alignment vertical="center" wrapText="1"/>
    </xf>
    <xf numFmtId="0" fontId="30" fillId="17" borderId="24" xfId="0" applyFont="1" applyFill="1" applyBorder="1" applyAlignment="1" applyProtection="1">
      <alignment vertical="center" wrapText="1"/>
    </xf>
    <xf numFmtId="0" fontId="3" fillId="18" borderId="14" xfId="0" applyFont="1" applyFill="1" applyBorder="1" applyAlignment="1" applyProtection="1">
      <alignment horizontal="left" vertical="top" wrapText="1"/>
    </xf>
    <xf numFmtId="2" fontId="14" fillId="0" borderId="16" xfId="0" applyNumberFormat="1" applyFont="1" applyFill="1" applyBorder="1" applyAlignment="1" applyProtection="1">
      <alignment horizontal="left" vertical="top" wrapText="1"/>
    </xf>
    <xf numFmtId="0" fontId="14" fillId="0" borderId="16" xfId="0" applyFont="1" applyFill="1" applyBorder="1" applyAlignment="1" applyProtection="1">
      <alignment horizontal="left" vertical="top" wrapText="1"/>
    </xf>
    <xf numFmtId="0" fontId="3" fillId="18" borderId="16" xfId="0" applyFont="1" applyFill="1" applyBorder="1" applyAlignment="1" applyProtection="1">
      <alignment horizontal="left" vertical="top" wrapText="1"/>
    </xf>
    <xf numFmtId="0" fontId="14" fillId="0" borderId="16" xfId="0" applyNumberFormat="1" applyFont="1" applyFill="1" applyBorder="1" applyAlignment="1" applyProtection="1">
      <alignment horizontal="left" vertical="top" wrapText="1"/>
    </xf>
    <xf numFmtId="0" fontId="14" fillId="0" borderId="14" xfId="0" applyNumberFormat="1" applyFont="1" applyFill="1" applyBorder="1" applyAlignment="1" applyProtection="1">
      <alignment horizontal="left" vertical="top" wrapText="1"/>
    </xf>
    <xf numFmtId="164" fontId="4" fillId="0" borderId="0" xfId="0" applyNumberFormat="1" applyFont="1" applyAlignment="1" applyProtection="1">
      <alignment horizontal="center" vertical="center"/>
    </xf>
    <xf numFmtId="164" fontId="4" fillId="0" borderId="0" xfId="0" applyNumberFormat="1" applyFont="1" applyFill="1" applyAlignment="1" applyProtection="1">
      <alignment horizontal="center" vertical="center"/>
    </xf>
    <xf numFmtId="164" fontId="30" fillId="17" borderId="30" xfId="0" applyNumberFormat="1" applyFont="1" applyFill="1" applyBorder="1" applyAlignment="1" applyProtection="1">
      <alignment horizontal="center" vertical="top" wrapText="1"/>
    </xf>
    <xf numFmtId="164" fontId="3" fillId="11" borderId="13" xfId="0" applyNumberFormat="1" applyFont="1" applyFill="1" applyBorder="1" applyAlignment="1" applyProtection="1">
      <alignment horizontal="center" vertical="center" wrapText="1"/>
    </xf>
    <xf numFmtId="164" fontId="14" fillId="0" borderId="16" xfId="0" applyNumberFormat="1" applyFont="1" applyFill="1" applyBorder="1" applyAlignment="1" applyProtection="1">
      <alignment horizontal="center" vertical="center" wrapText="1"/>
    </xf>
    <xf numFmtId="164" fontId="14" fillId="0" borderId="0" xfId="0" applyNumberFormat="1" applyFont="1" applyFill="1" applyAlignment="1" applyProtection="1">
      <alignment horizontal="center" vertical="center" wrapText="1"/>
    </xf>
    <xf numFmtId="164" fontId="30" fillId="17" borderId="30" xfId="0" applyNumberFormat="1" applyFont="1" applyFill="1" applyBorder="1" applyAlignment="1" applyProtection="1">
      <alignment horizontal="center" vertical="center" wrapText="1"/>
    </xf>
    <xf numFmtId="164" fontId="23" fillId="11" borderId="13" xfId="0" applyNumberFormat="1" applyFont="1" applyFill="1" applyBorder="1" applyAlignment="1" applyProtection="1">
      <alignment horizontal="center" vertical="center" wrapText="1"/>
    </xf>
    <xf numFmtId="164" fontId="14" fillId="0" borderId="0" xfId="0" applyNumberFormat="1" applyFont="1" applyAlignment="1" applyProtection="1">
      <alignment horizontal="center" vertical="center" wrapText="1"/>
    </xf>
    <xf numFmtId="164" fontId="30" fillId="17" borderId="24"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vertical="top" wrapText="1"/>
    </xf>
    <xf numFmtId="0" fontId="3" fillId="16" borderId="14" xfId="0" applyFont="1" applyFill="1" applyBorder="1" applyAlignment="1" applyProtection="1">
      <alignment horizontal="left" vertical="top" wrapText="1"/>
    </xf>
    <xf numFmtId="0" fontId="3" fillId="16" borderId="16" xfId="0" applyFont="1" applyFill="1" applyBorder="1" applyAlignment="1" applyProtection="1">
      <alignment vertical="top" wrapText="1"/>
    </xf>
    <xf numFmtId="0" fontId="3" fillId="16" borderId="16" xfId="0" applyFont="1" applyFill="1" applyBorder="1" applyAlignment="1" applyProtection="1">
      <alignment horizontal="left" vertical="top" wrapText="1"/>
    </xf>
    <xf numFmtId="0" fontId="3" fillId="16" borderId="4" xfId="0" applyFont="1" applyFill="1" applyBorder="1" applyAlignment="1" applyProtection="1">
      <alignment vertical="top" wrapText="1"/>
    </xf>
    <xf numFmtId="0" fontId="14" fillId="16" borderId="44" xfId="0" applyFont="1" applyFill="1" applyBorder="1" applyAlignment="1" applyProtection="1">
      <alignment vertical="top" wrapText="1"/>
    </xf>
    <xf numFmtId="0" fontId="3" fillId="16" borderId="16" xfId="0" quotePrefix="1" applyFont="1" applyFill="1" applyBorder="1" applyAlignment="1" applyProtection="1">
      <alignment horizontal="left" vertical="top" wrapText="1"/>
    </xf>
    <xf numFmtId="0" fontId="3" fillId="16" borderId="14" xfId="0" quotePrefix="1" applyFont="1" applyFill="1" applyBorder="1" applyAlignment="1" applyProtection="1">
      <alignment horizontal="left" vertical="top" wrapText="1"/>
    </xf>
    <xf numFmtId="0" fontId="2" fillId="11" borderId="12" xfId="0" applyFont="1" applyFill="1" applyBorder="1" applyAlignment="1">
      <alignment horizontal="left" vertical="center" wrapText="1"/>
    </xf>
    <xf numFmtId="0" fontId="2" fillId="11" borderId="13" xfId="0" applyFont="1" applyFill="1" applyBorder="1" applyAlignment="1">
      <alignment vertical="center" wrapText="1"/>
    </xf>
    <xf numFmtId="0" fontId="18" fillId="4" borderId="4" xfId="0" applyFont="1" applyFill="1" applyBorder="1" applyAlignment="1" applyProtection="1">
      <alignment vertical="center"/>
    </xf>
    <xf numFmtId="0" fontId="22" fillId="9" borderId="16" xfId="0" applyFont="1" applyFill="1" applyBorder="1" applyAlignment="1" applyProtection="1">
      <alignment vertical="center" wrapText="1"/>
    </xf>
    <xf numFmtId="0" fontId="25" fillId="4" borderId="13" xfId="0" applyFont="1" applyFill="1" applyBorder="1" applyAlignment="1" applyProtection="1">
      <alignment vertical="center"/>
    </xf>
    <xf numFmtId="0" fontId="14" fillId="9" borderId="15" xfId="0" applyFont="1" applyFill="1" applyBorder="1" applyAlignment="1" applyProtection="1">
      <alignment vertical="center" wrapText="1"/>
      <protection locked="0"/>
    </xf>
    <xf numFmtId="0" fontId="22" fillId="9" borderId="15" xfId="0" applyFont="1" applyFill="1" applyBorder="1" applyAlignment="1" applyProtection="1">
      <alignment vertical="center" wrapText="1"/>
    </xf>
    <xf numFmtId="0" fontId="23" fillId="4" borderId="4" xfId="0" applyFont="1" applyFill="1" applyBorder="1" applyAlignment="1" applyProtection="1">
      <alignment vertical="center"/>
    </xf>
    <xf numFmtId="0" fontId="22" fillId="9" borderId="13" xfId="0" applyFont="1" applyFill="1" applyBorder="1" applyAlignment="1" applyProtection="1">
      <alignment vertical="center" wrapText="1"/>
    </xf>
    <xf numFmtId="0" fontId="22" fillId="9" borderId="19" xfId="0" applyFont="1" applyFill="1" applyBorder="1" applyAlignment="1" applyProtection="1">
      <alignment horizontal="left" vertical="center" wrapText="1"/>
    </xf>
    <xf numFmtId="0" fontId="25" fillId="4" borderId="4" xfId="0" applyFont="1" applyFill="1" applyBorder="1" applyAlignment="1" applyProtection="1">
      <alignment vertical="center"/>
    </xf>
    <xf numFmtId="0" fontId="2" fillId="11" borderId="13" xfId="0" applyFont="1" applyFill="1" applyBorder="1" applyAlignment="1" applyProtection="1">
      <alignment vertical="center" wrapText="1"/>
    </xf>
    <xf numFmtId="0" fontId="2"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6" borderId="1" xfId="0" applyFont="1" applyFill="1" applyBorder="1" applyAlignment="1" applyProtection="1">
      <alignment horizontal="center" vertical="top"/>
    </xf>
    <xf numFmtId="0" fontId="2" fillId="6" borderId="1" xfId="0" applyFont="1" applyFill="1" applyBorder="1" applyAlignment="1" applyProtection="1">
      <alignment horizontal="center" vertical="top" wrapText="1"/>
    </xf>
    <xf numFmtId="164" fontId="2" fillId="6" borderId="1" xfId="0" applyNumberFormat="1" applyFont="1" applyFill="1" applyBorder="1" applyAlignment="1" applyProtection="1">
      <alignment horizontal="center" vertical="top"/>
    </xf>
    <xf numFmtId="0" fontId="2" fillId="5" borderId="1" xfId="0" applyFont="1" applyFill="1" applyBorder="1" applyAlignment="1" applyProtection="1">
      <alignment horizontal="left" vertical="top" wrapText="1"/>
      <protection locked="0"/>
    </xf>
    <xf numFmtId="164" fontId="2" fillId="0" borderId="1" xfId="0" applyNumberFormat="1" applyFont="1" applyBorder="1" applyAlignment="1" applyProtection="1">
      <alignment horizontal="center" vertical="top"/>
      <protection locked="0"/>
    </xf>
    <xf numFmtId="164" fontId="0" fillId="0" borderId="1" xfId="0" applyNumberFormat="1" applyFont="1" applyBorder="1" applyAlignment="1" applyProtection="1">
      <alignment horizontal="left" vertical="top" wrapText="1"/>
      <protection locked="0"/>
    </xf>
    <xf numFmtId="164" fontId="0" fillId="2" borderId="1" xfId="0" applyNumberFormat="1" applyFont="1" applyFill="1" applyBorder="1" applyAlignment="1" applyProtection="1">
      <alignment horizontal="left" vertical="top" wrapText="1"/>
      <protection locked="0"/>
    </xf>
    <xf numFmtId="1" fontId="6" fillId="2" borderId="1" xfId="0" applyNumberFormat="1" applyFont="1" applyFill="1" applyBorder="1" applyAlignment="1" applyProtection="1">
      <alignment horizontal="left" vertical="top"/>
      <protection locked="0"/>
    </xf>
    <xf numFmtId="1" fontId="6" fillId="2" borderId="1" xfId="0" applyNumberFormat="1"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left" vertical="top" wrapText="1"/>
      <protection locked="0"/>
    </xf>
    <xf numFmtId="0" fontId="0" fillId="6" borderId="0" xfId="0" applyFill="1" applyAlignment="1" applyProtection="1">
      <alignment horizontal="left" vertical="top" wrapText="1"/>
    </xf>
    <xf numFmtId="0" fontId="2" fillId="6" borderId="0" xfId="0" applyFont="1" applyFill="1" applyAlignment="1" applyProtection="1">
      <alignment horizontal="left" vertical="top" wrapText="1"/>
    </xf>
    <xf numFmtId="0" fontId="3" fillId="0" borderId="0"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vertical="top" wrapText="1"/>
      <protection locked="0"/>
    </xf>
    <xf numFmtId="0" fontId="0" fillId="0" borderId="0" xfId="0" applyFill="1" applyAlignment="1" applyProtection="1">
      <alignment vertical="top" wrapText="1"/>
      <protection locked="0"/>
    </xf>
    <xf numFmtId="0" fontId="18" fillId="4" borderId="2" xfId="0" applyFont="1" applyFill="1" applyBorder="1" applyAlignment="1" applyProtection="1">
      <alignment vertical="center" wrapText="1"/>
    </xf>
    <xf numFmtId="0" fontId="23" fillId="4" borderId="3" xfId="0" applyFont="1" applyFill="1" applyBorder="1" applyAlignment="1" applyProtection="1">
      <alignment horizontal="center" vertical="center" wrapText="1"/>
    </xf>
    <xf numFmtId="0" fontId="23" fillId="4" borderId="4" xfId="0" applyFont="1" applyFill="1" applyBorder="1" applyAlignment="1" applyProtection="1">
      <alignment horizontal="left" vertical="center" wrapText="1"/>
    </xf>
    <xf numFmtId="0" fontId="3" fillId="8" borderId="14" xfId="0" applyFont="1" applyFill="1" applyBorder="1" applyAlignment="1" applyProtection="1">
      <alignment horizontal="left" vertical="center" wrapText="1"/>
    </xf>
    <xf numFmtId="0" fontId="3" fillId="4" borderId="2" xfId="0" applyFont="1" applyFill="1" applyBorder="1" applyAlignment="1" applyProtection="1">
      <alignment vertical="center" wrapText="1"/>
    </xf>
    <xf numFmtId="0" fontId="18" fillId="4" borderId="3" xfId="0" applyFont="1" applyFill="1" applyBorder="1" applyAlignment="1" applyProtection="1">
      <alignment vertical="center" wrapText="1"/>
    </xf>
    <xf numFmtId="0" fontId="18" fillId="4" borderId="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18" fillId="0" borderId="2" xfId="0" applyFont="1" applyFill="1" applyBorder="1" applyAlignment="1" applyProtection="1">
      <alignment vertical="center" wrapText="1"/>
    </xf>
    <xf numFmtId="0" fontId="23" fillId="0" borderId="3" xfId="0" applyFont="1" applyFill="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0" fontId="0" fillId="0" borderId="0" xfId="0" applyFill="1" applyProtection="1"/>
    <xf numFmtId="0" fontId="0" fillId="0" borderId="0" xfId="0" applyAlignment="1" applyProtection="1">
      <alignment horizontal="left" vertical="center"/>
    </xf>
    <xf numFmtId="0" fontId="13" fillId="0" borderId="18"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0" fillId="0" borderId="0" xfId="0" applyFill="1" applyBorder="1" applyProtection="1"/>
    <xf numFmtId="0" fontId="2" fillId="11" borderId="13" xfId="0" applyFont="1" applyFill="1" applyBorder="1" applyAlignment="1" applyProtection="1">
      <alignment vertical="center" wrapText="1"/>
    </xf>
    <xf numFmtId="0" fontId="18" fillId="4" borderId="2" xfId="0" applyFont="1" applyFill="1" applyBorder="1" applyAlignment="1" applyProtection="1">
      <alignment vertical="center"/>
    </xf>
    <xf numFmtId="0" fontId="18" fillId="4" borderId="3" xfId="0" applyFont="1" applyFill="1" applyBorder="1" applyAlignment="1" applyProtection="1">
      <alignment vertical="center"/>
    </xf>
    <xf numFmtId="0" fontId="18" fillId="4" borderId="12" xfId="0" applyFont="1" applyFill="1" applyBorder="1" applyAlignment="1" applyProtection="1">
      <alignment vertical="center"/>
    </xf>
    <xf numFmtId="0" fontId="23" fillId="4" borderId="17"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3" fillId="8" borderId="16" xfId="0" applyFont="1" applyFill="1" applyBorder="1" applyAlignment="1" applyProtection="1">
      <alignment horizontal="left" vertical="center" wrapText="1"/>
    </xf>
    <xf numFmtId="0" fontId="13" fillId="0" borderId="18" xfId="0" applyFont="1" applyBorder="1" applyAlignment="1" applyProtection="1">
      <alignment vertical="center" wrapText="1"/>
    </xf>
    <xf numFmtId="0" fontId="13" fillId="0" borderId="0" xfId="0" applyFont="1" applyBorder="1" applyAlignment="1" applyProtection="1">
      <alignment vertical="center" wrapText="1"/>
    </xf>
    <xf numFmtId="0" fontId="0" fillId="0" borderId="0" xfId="0" applyBorder="1" applyProtection="1"/>
    <xf numFmtId="0" fontId="2" fillId="11" borderId="12" xfId="0" applyFont="1" applyFill="1" applyBorder="1" applyAlignment="1" applyProtection="1">
      <alignment horizontal="left" vertical="center" wrapText="1"/>
    </xf>
    <xf numFmtId="0" fontId="21" fillId="4" borderId="2" xfId="0" applyFont="1" applyFill="1" applyBorder="1" applyAlignment="1" applyProtection="1">
      <alignment vertical="center" wrapText="1"/>
    </xf>
    <xf numFmtId="0" fontId="21" fillId="4" borderId="3" xfId="0" applyFont="1" applyFill="1" applyBorder="1" applyAlignment="1" applyProtection="1">
      <alignment vertical="center" wrapText="1"/>
    </xf>
    <xf numFmtId="0" fontId="21" fillId="4" borderId="4" xfId="0" applyFont="1" applyFill="1" applyBorder="1" applyAlignment="1" applyProtection="1">
      <alignment vertical="center" wrapText="1"/>
    </xf>
    <xf numFmtId="0" fontId="14" fillId="9" borderId="19" xfId="0" applyFont="1" applyFill="1" applyBorder="1" applyAlignment="1" applyProtection="1">
      <alignment horizontal="left" vertical="center" wrapText="1"/>
      <protection locked="0"/>
    </xf>
    <xf numFmtId="0" fontId="23" fillId="4" borderId="13" xfId="0" applyFont="1" applyFill="1" applyBorder="1" applyAlignment="1" applyProtection="1">
      <alignment vertical="center"/>
    </xf>
    <xf numFmtId="0" fontId="4" fillId="9" borderId="13" xfId="0" applyFont="1" applyFill="1" applyBorder="1" applyAlignment="1" applyProtection="1">
      <alignment horizontal="left" vertical="center" wrapText="1"/>
      <protection locked="0"/>
    </xf>
    <xf numFmtId="0" fontId="14" fillId="13" borderId="16" xfId="0" applyFont="1" applyFill="1" applyBorder="1" applyAlignment="1" applyProtection="1">
      <alignment vertical="top" wrapText="1"/>
      <protection locked="0"/>
    </xf>
    <xf numFmtId="0" fontId="0" fillId="0" borderId="0" xfId="0" applyFont="1" applyAlignment="1" applyProtection="1">
      <alignment vertical="top" wrapText="1"/>
      <protection locked="0"/>
    </xf>
    <xf numFmtId="0" fontId="7" fillId="6" borderId="15" xfId="0" applyFont="1" applyFill="1" applyBorder="1" applyAlignment="1" applyProtection="1">
      <alignment vertical="top" wrapText="1"/>
      <protection locked="0"/>
    </xf>
    <xf numFmtId="0" fontId="0" fillId="0" borderId="0" xfId="0" applyFont="1" applyAlignment="1" applyProtection="1">
      <alignment vertical="top"/>
      <protection locked="0"/>
    </xf>
    <xf numFmtId="0" fontId="7" fillId="6" borderId="14"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6" fillId="9" borderId="16" xfId="0" applyFont="1" applyFill="1" applyBorder="1" applyAlignment="1" applyProtection="1">
      <alignment vertical="top" wrapText="1"/>
    </xf>
    <xf numFmtId="0" fontId="0" fillId="0" borderId="0" xfId="0" applyFont="1" applyFill="1" applyAlignment="1" applyProtection="1">
      <alignment vertical="top"/>
      <protection locked="0"/>
    </xf>
    <xf numFmtId="0" fontId="14" fillId="13" borderId="4" xfId="0" applyFont="1" applyFill="1" applyBorder="1" applyAlignment="1" applyProtection="1">
      <alignment vertical="top" wrapText="1"/>
      <protection locked="0"/>
    </xf>
    <xf numFmtId="0" fontId="14" fillId="13" borderId="13" xfId="0" applyFont="1" applyFill="1" applyBorder="1" applyAlignment="1" applyProtection="1">
      <alignment vertical="top" wrapText="1"/>
      <protection locked="0"/>
    </xf>
    <xf numFmtId="0" fontId="0" fillId="0" borderId="0" xfId="0" applyFont="1" applyFill="1" applyAlignment="1" applyProtection="1">
      <alignment vertical="top" wrapText="1"/>
      <protection locked="0"/>
    </xf>
    <xf numFmtId="0" fontId="6" fillId="13" borderId="16" xfId="0" applyFont="1" applyFill="1" applyBorder="1" applyAlignment="1" applyProtection="1">
      <alignment vertical="top" wrapText="1"/>
      <protection locked="0"/>
    </xf>
    <xf numFmtId="0" fontId="6" fillId="13" borderId="13" xfId="0" applyFont="1" applyFill="1" applyBorder="1" applyAlignment="1" applyProtection="1">
      <alignment vertical="top" wrapText="1"/>
      <protection locked="0"/>
    </xf>
    <xf numFmtId="0" fontId="2" fillId="6" borderId="13" xfId="0" applyFont="1" applyFill="1" applyBorder="1" applyAlignment="1" applyProtection="1">
      <alignment vertical="top" wrapText="1"/>
    </xf>
    <xf numFmtId="0" fontId="7" fillId="6" borderId="16" xfId="0" applyFont="1" applyFill="1" applyBorder="1" applyAlignment="1" applyProtection="1">
      <alignment vertical="top" wrapText="1"/>
    </xf>
    <xf numFmtId="0" fontId="0" fillId="0" borderId="0" xfId="0" applyFont="1"/>
    <xf numFmtId="0" fontId="20" fillId="4" borderId="14" xfId="0" applyFont="1" applyFill="1" applyBorder="1" applyAlignment="1">
      <alignment vertical="center" wrapText="1"/>
    </xf>
    <xf numFmtId="0" fontId="4" fillId="9"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xf>
    <xf numFmtId="0" fontId="0" fillId="0" borderId="0" xfId="0" applyFill="1" applyBorder="1" applyAlignment="1"/>
    <xf numFmtId="0" fontId="13" fillId="0" borderId="0" xfId="0" applyFont="1" applyFill="1" applyBorder="1" applyAlignment="1" applyProtection="1">
      <alignment horizontal="left" vertical="center" wrapText="1"/>
    </xf>
    <xf numFmtId="0" fontId="13" fillId="6" borderId="16" xfId="0" applyFont="1" applyFill="1" applyBorder="1" applyAlignment="1" applyProtection="1">
      <alignment vertical="top" wrapText="1"/>
    </xf>
    <xf numFmtId="0" fontId="7" fillId="6" borderId="13" xfId="0" applyFont="1" applyFill="1" applyBorder="1" applyAlignment="1" applyProtection="1">
      <alignment vertical="top" wrapText="1"/>
    </xf>
    <xf numFmtId="0" fontId="6" fillId="9" borderId="13" xfId="0" applyFont="1" applyFill="1" applyBorder="1" applyAlignment="1" applyProtection="1">
      <alignment vertical="top" wrapText="1"/>
      <protection locked="0"/>
    </xf>
    <xf numFmtId="0" fontId="6" fillId="9" borderId="16" xfId="0" applyFont="1" applyFill="1" applyBorder="1" applyAlignment="1" applyProtection="1">
      <alignment vertical="top" wrapText="1"/>
      <protection locked="0"/>
    </xf>
    <xf numFmtId="0" fontId="7" fillId="4" borderId="13" xfId="0" applyFont="1" applyFill="1" applyBorder="1" applyAlignment="1" applyProtection="1">
      <alignment vertical="top"/>
      <protection locked="0"/>
    </xf>
    <xf numFmtId="0" fontId="6" fillId="9" borderId="15" xfId="0" applyFont="1" applyFill="1" applyBorder="1" applyAlignment="1" applyProtection="1">
      <alignment vertical="top" wrapText="1"/>
      <protection locked="0"/>
    </xf>
    <xf numFmtId="0" fontId="7" fillId="4" borderId="4" xfId="0" applyFont="1" applyFill="1" applyBorder="1" applyAlignment="1" applyProtection="1">
      <alignment vertical="top"/>
      <protection locked="0"/>
    </xf>
    <xf numFmtId="0" fontId="34" fillId="9" borderId="16" xfId="0" applyFont="1" applyFill="1" applyBorder="1" applyAlignment="1" applyProtection="1">
      <alignment vertical="top" wrapText="1"/>
      <protection locked="0"/>
    </xf>
    <xf numFmtId="0" fontId="6" fillId="9" borderId="4" xfId="0" applyFont="1" applyFill="1" applyBorder="1" applyAlignment="1" applyProtection="1">
      <alignment vertical="top" wrapText="1"/>
      <protection locked="0"/>
    </xf>
    <xf numFmtId="0" fontId="6" fillId="13" borderId="4" xfId="0" applyFont="1" applyFill="1" applyBorder="1" applyAlignment="1" applyProtection="1">
      <alignment vertical="top" wrapText="1"/>
      <protection locked="0"/>
    </xf>
    <xf numFmtId="0" fontId="6" fillId="13" borderId="16" xfId="0" quotePrefix="1" applyFont="1" applyFill="1" applyBorder="1" applyAlignment="1" applyProtection="1">
      <alignment vertical="top" wrapText="1"/>
      <protection locked="0"/>
    </xf>
    <xf numFmtId="0" fontId="34" fillId="9" borderId="15" xfId="0" applyFont="1" applyFill="1" applyBorder="1" applyAlignment="1" applyProtection="1">
      <alignment vertical="top" wrapText="1"/>
      <protection locked="0"/>
    </xf>
    <xf numFmtId="0" fontId="34" fillId="9" borderId="4" xfId="0" applyFont="1" applyFill="1" applyBorder="1" applyAlignment="1" applyProtection="1">
      <alignment vertical="top" wrapText="1"/>
      <protection locked="0"/>
    </xf>
    <xf numFmtId="0" fontId="30" fillId="14" borderId="31" xfId="0" applyFont="1" applyFill="1" applyBorder="1" applyAlignment="1" applyProtection="1">
      <alignment vertical="top" wrapText="1"/>
    </xf>
    <xf numFmtId="0" fontId="3" fillId="11" borderId="33" xfId="0" applyFont="1" applyFill="1" applyBorder="1" applyAlignment="1" applyProtection="1">
      <alignment vertical="center" wrapText="1"/>
    </xf>
    <xf numFmtId="0" fontId="31" fillId="4" borderId="35" xfId="0" applyFont="1" applyFill="1" applyBorder="1" applyAlignment="1" applyProtection="1">
      <alignment horizontal="left" vertical="top" wrapText="1"/>
    </xf>
    <xf numFmtId="0" fontId="30" fillId="14" borderId="31" xfId="0" applyFont="1" applyFill="1" applyBorder="1" applyAlignment="1" applyProtection="1">
      <alignment vertical="center" wrapText="1"/>
    </xf>
    <xf numFmtId="0" fontId="23" fillId="11" borderId="33" xfId="0" applyFont="1" applyFill="1" applyBorder="1" applyAlignment="1" applyProtection="1">
      <alignment vertical="center" wrapText="1"/>
    </xf>
    <xf numFmtId="0" fontId="30" fillId="14" borderId="25" xfId="0" applyFont="1" applyFill="1" applyBorder="1" applyAlignment="1" applyProtection="1">
      <alignment vertical="center" wrapText="1"/>
    </xf>
    <xf numFmtId="0" fontId="23" fillId="11" borderId="27" xfId="0" applyFont="1" applyFill="1" applyBorder="1" applyAlignment="1" applyProtection="1">
      <alignment vertical="center" wrapText="1"/>
    </xf>
    <xf numFmtId="0" fontId="31" fillId="4" borderId="29" xfId="0" applyFont="1" applyFill="1" applyBorder="1" applyAlignment="1" applyProtection="1">
      <alignment horizontal="left" vertical="top" wrapText="1"/>
    </xf>
    <xf numFmtId="0" fontId="31" fillId="4" borderId="38" xfId="0" applyFont="1" applyFill="1" applyBorder="1" applyAlignment="1" applyProtection="1">
      <alignment horizontal="left" vertical="top" wrapText="1"/>
    </xf>
    <xf numFmtId="164" fontId="30" fillId="17" borderId="30" xfId="0" applyNumberFormat="1" applyFont="1" applyFill="1" applyBorder="1" applyAlignment="1" applyProtection="1">
      <alignment horizontal="left" vertical="top" wrapText="1"/>
    </xf>
    <xf numFmtId="0" fontId="0" fillId="0" borderId="0" xfId="0" applyFont="1" applyFill="1"/>
    <xf numFmtId="0" fontId="0" fillId="0" borderId="0" xfId="0" applyFill="1" applyAlignment="1"/>
    <xf numFmtId="0" fontId="6" fillId="13" borderId="15" xfId="0" applyFont="1" applyFill="1" applyBorder="1" applyAlignment="1" applyProtection="1">
      <alignment vertical="top" wrapText="1"/>
      <protection locked="0"/>
    </xf>
    <xf numFmtId="0" fontId="3" fillId="8" borderId="16" xfId="0" applyFont="1" applyFill="1" applyBorder="1" applyAlignment="1" applyProtection="1">
      <alignment vertical="top" wrapText="1"/>
    </xf>
    <xf numFmtId="0" fontId="19" fillId="4" borderId="47" xfId="0" applyFont="1" applyFill="1" applyBorder="1" applyAlignment="1">
      <alignment vertical="center" wrapText="1"/>
    </xf>
    <xf numFmtId="49" fontId="19" fillId="0" borderId="0"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0" fontId="0" fillId="0" borderId="0" xfId="0" applyProtection="1">
      <protection locked="0"/>
    </xf>
    <xf numFmtId="0" fontId="36" fillId="2" borderId="45"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center" wrapText="1"/>
      <protection locked="0"/>
    </xf>
    <xf numFmtId="0" fontId="0" fillId="0" borderId="0" xfId="0" applyFill="1" applyBorder="1" applyProtection="1">
      <protection locked="0"/>
    </xf>
    <xf numFmtId="0" fontId="2" fillId="11" borderId="13"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quotePrefix="1" applyAlignment="1">
      <alignment vertical="top" wrapText="1"/>
    </xf>
    <xf numFmtId="0" fontId="24" fillId="0" borderId="0" xfId="0" applyFont="1" applyAlignment="1">
      <alignment vertical="top" wrapText="1"/>
    </xf>
    <xf numFmtId="0" fontId="14" fillId="0" borderId="0" xfId="0" applyFont="1" applyFill="1" applyBorder="1" applyAlignment="1" applyProtection="1">
      <alignment horizontal="left" vertical="center" wrapText="1"/>
    </xf>
    <xf numFmtId="0" fontId="0" fillId="0" borderId="0" xfId="0" applyAlignment="1">
      <alignment vertical="top"/>
    </xf>
    <xf numFmtId="0" fontId="0" fillId="0" borderId="16" xfId="0" applyBorder="1" applyAlignment="1">
      <alignment vertical="top"/>
    </xf>
    <xf numFmtId="0" fontId="0" fillId="2" borderId="16" xfId="0" applyFill="1" applyBorder="1" applyAlignment="1">
      <alignment vertical="top"/>
    </xf>
    <xf numFmtId="0" fontId="0" fillId="2" borderId="16" xfId="0" applyFill="1" applyBorder="1"/>
    <xf numFmtId="0" fontId="0" fillId="0" borderId="0" xfId="0" applyFill="1" applyAlignment="1">
      <alignment vertical="top"/>
    </xf>
    <xf numFmtId="0" fontId="4" fillId="0" borderId="0" xfId="0" applyFont="1" applyFill="1"/>
    <xf numFmtId="0" fontId="14" fillId="0" borderId="0" xfId="0" applyFont="1" applyFill="1" applyBorder="1" applyAlignment="1" applyProtection="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Alignment="1">
      <alignment vertical="top"/>
    </xf>
    <xf numFmtId="0" fontId="14" fillId="0" borderId="0" xfId="0" applyFont="1" applyFill="1" applyBorder="1" applyAlignment="1" applyProtection="1">
      <alignment vertical="center" wrapText="1"/>
    </xf>
    <xf numFmtId="0" fontId="0"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0" borderId="0" xfId="0" applyFont="1" applyFill="1" applyBorder="1" applyAlignment="1" applyProtection="1">
      <alignment vertical="top"/>
    </xf>
    <xf numFmtId="0" fontId="2" fillId="0" borderId="0" xfId="0" applyFont="1" applyBorder="1"/>
    <xf numFmtId="0" fontId="6" fillId="0" borderId="0" xfId="0" applyFont="1" applyAlignment="1" applyProtection="1">
      <alignment horizontal="center"/>
      <protection locked="0"/>
    </xf>
    <xf numFmtId="0" fontId="6" fillId="0" borderId="0" xfId="0" applyFont="1" applyAlignment="1" applyProtection="1">
      <alignment vertical="top"/>
      <protection locked="0"/>
    </xf>
    <xf numFmtId="0" fontId="2" fillId="0" borderId="0" xfId="0" applyFont="1" applyBorder="1" applyAlignment="1">
      <alignment vertical="top"/>
    </xf>
    <xf numFmtId="0" fontId="0" fillId="0" borderId="0" xfId="0" applyAlignment="1">
      <alignment horizontal="center" vertical="top"/>
    </xf>
    <xf numFmtId="0" fontId="23" fillId="20" borderId="45" xfId="0" applyFont="1" applyFill="1" applyBorder="1" applyAlignment="1" applyProtection="1">
      <alignment horizontal="center"/>
      <protection locked="0"/>
    </xf>
    <xf numFmtId="0" fontId="23" fillId="20" borderId="45" xfId="0" applyFont="1" applyFill="1" applyBorder="1" applyAlignment="1" applyProtection="1">
      <alignment horizontal="center" wrapText="1"/>
      <protection locked="0"/>
    </xf>
    <xf numFmtId="0" fontId="23" fillId="20" borderId="45" xfId="0" applyFont="1" applyFill="1" applyBorder="1" applyAlignment="1" applyProtection="1">
      <alignment vertical="top" wrapText="1"/>
      <protection locked="0"/>
    </xf>
    <xf numFmtId="0" fontId="5" fillId="0" borderId="0" xfId="0" applyFont="1" applyFill="1" applyAlignment="1">
      <alignment vertical="top"/>
    </xf>
    <xf numFmtId="49" fontId="23" fillId="20" borderId="45" xfId="0" applyNumberFormat="1" applyFont="1" applyFill="1" applyBorder="1" applyAlignment="1">
      <alignment horizontal="left" vertical="center" wrapText="1"/>
    </xf>
    <xf numFmtId="0" fontId="23" fillId="20" borderId="49" xfId="0" applyFont="1" applyFill="1" applyBorder="1" applyAlignment="1">
      <alignment horizontal="left" vertical="center" wrapText="1"/>
    </xf>
    <xf numFmtId="0" fontId="23" fillId="2" borderId="46" xfId="0" applyFont="1" applyFill="1" applyBorder="1" applyAlignment="1" applyProtection="1">
      <alignment horizontal="center" vertical="center" wrapText="1"/>
      <protection locked="0"/>
    </xf>
    <xf numFmtId="0" fontId="23" fillId="2" borderId="45" xfId="0" applyFont="1" applyFill="1" applyBorder="1" applyAlignment="1" applyProtection="1">
      <alignment horizontal="center" vertical="center" wrapText="1"/>
      <protection locked="0"/>
    </xf>
    <xf numFmtId="49" fontId="19" fillId="8" borderId="51" xfId="0" applyNumberFormat="1" applyFont="1" applyFill="1" applyBorder="1" applyAlignment="1">
      <alignment horizontal="left" vertical="center" wrapText="1"/>
    </xf>
    <xf numFmtId="0" fontId="19" fillId="4" borderId="52" xfId="0" applyFont="1" applyFill="1" applyBorder="1" applyAlignment="1">
      <alignment vertical="center" wrapText="1"/>
    </xf>
    <xf numFmtId="0" fontId="23" fillId="0" borderId="0" xfId="0"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49" fontId="19" fillId="8" borderId="54" xfId="0" applyNumberFormat="1" applyFont="1" applyFill="1" applyBorder="1" applyAlignment="1">
      <alignment horizontal="left" vertical="center" wrapText="1"/>
    </xf>
    <xf numFmtId="0" fontId="19" fillId="4" borderId="55" xfId="0" applyFont="1" applyFill="1" applyBorder="1" applyAlignment="1">
      <alignment vertical="center" wrapText="1"/>
    </xf>
    <xf numFmtId="49" fontId="19" fillId="8" borderId="56" xfId="0" applyNumberFormat="1" applyFont="1" applyFill="1" applyBorder="1" applyAlignment="1">
      <alignment horizontal="left" vertical="center" wrapText="1"/>
    </xf>
    <xf numFmtId="0" fontId="19" fillId="4" borderId="57" xfId="0" applyFont="1" applyFill="1" applyBorder="1" applyAlignment="1">
      <alignment vertical="center" wrapText="1"/>
    </xf>
    <xf numFmtId="0" fontId="0" fillId="0" borderId="0" xfId="0" applyBorder="1" applyProtection="1">
      <protection locked="0"/>
    </xf>
    <xf numFmtId="0" fontId="23" fillId="0" borderId="0" xfId="0" applyFont="1" applyFill="1" applyBorder="1" applyAlignment="1" applyProtection="1">
      <alignment vertical="top" wrapText="1"/>
      <protection locked="0"/>
    </xf>
    <xf numFmtId="0" fontId="23" fillId="20" borderId="47" xfId="0" applyFont="1" applyFill="1" applyBorder="1" applyAlignment="1">
      <alignment horizontal="left" vertical="center" wrapText="1"/>
    </xf>
    <xf numFmtId="49" fontId="19" fillId="0" borderId="48" xfId="0" applyNumberFormat="1" applyFont="1" applyFill="1" applyBorder="1" applyAlignment="1">
      <alignment horizontal="center" vertical="center" wrapText="1"/>
    </xf>
    <xf numFmtId="0" fontId="19" fillId="0" borderId="59" xfId="0" applyFont="1" applyFill="1" applyBorder="1" applyAlignment="1">
      <alignment horizontal="center" vertical="center" wrapText="1"/>
    </xf>
    <xf numFmtId="49" fontId="19" fillId="0" borderId="60" xfId="0" applyNumberFormat="1" applyFont="1" applyFill="1" applyBorder="1" applyAlignment="1">
      <alignment horizontal="center" vertical="center" wrapText="1"/>
    </xf>
    <xf numFmtId="49" fontId="19" fillId="0" borderId="61"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0" fontId="36" fillId="2" borderId="46"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ill="1" applyBorder="1" applyAlignment="1" applyProtection="1">
      <alignment vertical="top"/>
      <protection locked="0"/>
    </xf>
    <xf numFmtId="49" fontId="19" fillId="8" borderId="45" xfId="0" applyNumberFormat="1" applyFont="1" applyFill="1" applyBorder="1" applyAlignment="1">
      <alignment horizontal="left" vertical="center" wrapText="1"/>
    </xf>
    <xf numFmtId="0" fontId="23" fillId="0" borderId="48" xfId="0" applyFont="1" applyFill="1" applyBorder="1" applyAlignment="1" applyProtection="1">
      <alignment horizontal="center" vertical="center" wrapText="1"/>
      <protection locked="0"/>
    </xf>
    <xf numFmtId="0" fontId="19" fillId="0" borderId="60" xfId="0" applyFont="1" applyFill="1" applyBorder="1" applyAlignment="1">
      <alignment horizontal="center" vertical="center" wrapText="1"/>
    </xf>
    <xf numFmtId="0" fontId="19" fillId="0" borderId="0" xfId="0" applyFont="1" applyFill="1" applyBorder="1" applyAlignment="1">
      <alignment vertical="center" wrapText="1"/>
    </xf>
    <xf numFmtId="0" fontId="0" fillId="0" borderId="0" xfId="0" applyAlignment="1" applyProtection="1">
      <alignment horizontal="left"/>
      <protection locked="0"/>
    </xf>
    <xf numFmtId="0" fontId="41" fillId="0" borderId="0" xfId="0" applyFont="1" applyAlignment="1" applyProtection="1">
      <alignment horizontal="center"/>
    </xf>
    <xf numFmtId="0" fontId="2" fillId="0" borderId="0" xfId="0" applyFont="1" applyAlignment="1" applyProtection="1">
      <alignment horizontal="center"/>
    </xf>
    <xf numFmtId="0" fontId="42" fillId="19" borderId="45" xfId="0" applyFont="1" applyFill="1" applyBorder="1" applyAlignment="1" applyProtection="1">
      <alignment horizontal="center" vertical="center"/>
      <protection locked="0"/>
    </xf>
    <xf numFmtId="0" fontId="42" fillId="19" borderId="45" xfId="0" applyFont="1" applyFill="1" applyBorder="1" applyAlignment="1" applyProtection="1">
      <alignment horizontal="center" vertical="center" wrapText="1"/>
      <protection locked="0"/>
    </xf>
    <xf numFmtId="0" fontId="2" fillId="19" borderId="45" xfId="0" applyFont="1" applyFill="1" applyBorder="1" applyAlignment="1" applyProtection="1">
      <alignment horizontal="center" vertical="center" wrapText="1" shrinkToFit="1"/>
      <protection locked="0"/>
    </xf>
    <xf numFmtId="0" fontId="42" fillId="19" borderId="46" xfId="0" applyFont="1" applyFill="1" applyBorder="1" applyAlignment="1" applyProtection="1">
      <alignment horizontal="left" vertical="center"/>
      <protection locked="0"/>
    </xf>
    <xf numFmtId="49" fontId="39" fillId="0" borderId="0" xfId="0" applyNumberFormat="1"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1" fillId="0" borderId="0" xfId="0" applyFont="1" applyAlignment="1" applyProtection="1">
      <alignment horizontal="center"/>
      <protection locked="0"/>
    </xf>
    <xf numFmtId="49" fontId="43" fillId="8" borderId="46" xfId="0" applyNumberFormat="1" applyFont="1" applyFill="1" applyBorder="1" applyAlignment="1" applyProtection="1">
      <alignment horizontal="left" vertical="center" wrapText="1"/>
    </xf>
    <xf numFmtId="0" fontId="43" fillId="4" borderId="47" xfId="0" applyFont="1" applyFill="1" applyBorder="1" applyAlignment="1" applyProtection="1">
      <alignment vertical="center" wrapText="1"/>
    </xf>
    <xf numFmtId="49" fontId="43" fillId="0" borderId="0" xfId="0" applyNumberFormat="1" applyFont="1" applyFill="1" applyBorder="1" applyAlignment="1" applyProtection="1">
      <alignment horizontal="left" vertical="center" wrapText="1"/>
    </xf>
    <xf numFmtId="0" fontId="44"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0" xfId="0" applyFont="1" applyAlignment="1" applyProtection="1">
      <alignment horizontal="center"/>
    </xf>
    <xf numFmtId="0" fontId="0" fillId="0" borderId="0" xfId="0" applyFill="1" applyAlignment="1" applyProtection="1">
      <alignment vertical="center"/>
      <protection locked="0"/>
    </xf>
    <xf numFmtId="0" fontId="0" fillId="0" borderId="0" xfId="0" applyFill="1" applyAlignment="1">
      <alignment vertical="center"/>
    </xf>
    <xf numFmtId="0" fontId="47" fillId="4" borderId="45"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right" vertical="center" wrapText="1"/>
      <protection locked="0"/>
    </xf>
    <xf numFmtId="0" fontId="49" fillId="0" borderId="0" xfId="0" applyFont="1" applyFill="1" applyBorder="1" applyAlignment="1" applyProtection="1">
      <alignment horizontal="center" vertical="center"/>
      <protection locked="0"/>
    </xf>
    <xf numFmtId="0" fontId="43" fillId="4" borderId="46" xfId="0" applyFont="1" applyFill="1" applyBorder="1" applyAlignment="1" applyProtection="1">
      <alignment horizontal="left" vertical="center" wrapText="1"/>
      <protection locked="0"/>
    </xf>
    <xf numFmtId="0" fontId="43" fillId="0" borderId="46" xfId="0" applyFont="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0" fillId="0" borderId="0" xfId="0" applyAlignment="1" applyProtection="1">
      <protection locked="0"/>
    </xf>
    <xf numFmtId="0" fontId="42" fillId="19" borderId="46" xfId="0" applyFont="1" applyFill="1" applyBorder="1" applyAlignment="1" applyProtection="1">
      <alignment vertical="center"/>
      <protection locked="0"/>
    </xf>
    <xf numFmtId="0" fontId="43" fillId="4" borderId="46" xfId="0" applyFont="1" applyFill="1" applyBorder="1" applyAlignment="1" applyProtection="1">
      <alignment vertical="center" wrapText="1"/>
      <protection locked="0"/>
    </xf>
    <xf numFmtId="0" fontId="43" fillId="0" borderId="46" xfId="0" applyFont="1" applyBorder="1" applyAlignment="1" applyProtection="1">
      <alignment vertical="center" wrapText="1"/>
      <protection locked="0"/>
    </xf>
    <xf numFmtId="0" fontId="44" fillId="0" borderId="0"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41"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protection locked="0"/>
    </xf>
    <xf numFmtId="0" fontId="47" fillId="4" borderId="0" xfId="0" applyFont="1" applyFill="1" applyBorder="1" applyAlignment="1" applyProtection="1">
      <alignment horizontal="center" vertical="center" wrapText="1"/>
      <protection locked="0"/>
    </xf>
    <xf numFmtId="0" fontId="47" fillId="4" borderId="0" xfId="0" applyFont="1" applyFill="1" applyBorder="1" applyAlignment="1" applyProtection="1">
      <alignment vertical="center" wrapText="1"/>
      <protection locked="0"/>
    </xf>
    <xf numFmtId="0" fontId="44" fillId="2" borderId="45" xfId="0" applyFont="1" applyFill="1" applyBorder="1" applyAlignment="1" applyProtection="1">
      <alignment horizontal="center" vertical="center" wrapText="1"/>
    </xf>
    <xf numFmtId="0" fontId="46" fillId="0" borderId="0" xfId="0" applyFont="1" applyAlignment="1" applyProtection="1">
      <alignment horizontal="left"/>
      <protection locked="0"/>
    </xf>
    <xf numFmtId="0" fontId="0" fillId="0" borderId="0" xfId="0" applyFill="1" applyBorder="1" applyAlignment="1">
      <alignment horizontal="right"/>
    </xf>
    <xf numFmtId="0" fontId="0" fillId="0" borderId="0" xfId="0" applyFill="1" applyBorder="1" applyAlignment="1">
      <alignment vertical="top"/>
    </xf>
    <xf numFmtId="0" fontId="0" fillId="0" borderId="0" xfId="0" applyFill="1" applyBorder="1" applyAlignment="1">
      <alignment horizontal="left" vertical="top"/>
    </xf>
    <xf numFmtId="0" fontId="46" fillId="0" borderId="0" xfId="0" applyFont="1" applyFill="1" applyBorder="1"/>
    <xf numFmtId="0" fontId="0" fillId="0" borderId="0" xfId="0" applyFill="1" applyBorder="1" applyAlignment="1">
      <alignment horizontal="right" vertical="top"/>
    </xf>
    <xf numFmtId="0" fontId="12" fillId="0" borderId="0" xfId="0" applyFont="1" applyFill="1" applyBorder="1" applyAlignment="1">
      <alignment horizontal="left" vertical="top"/>
    </xf>
    <xf numFmtId="0" fontId="46" fillId="0" borderId="0" xfId="0" applyFont="1" applyFill="1" applyBorder="1" applyAlignment="1">
      <alignment vertical="top"/>
    </xf>
    <xf numFmtId="0" fontId="44" fillId="13" borderId="46" xfId="0" applyFont="1" applyFill="1" applyBorder="1" applyAlignment="1" applyProtection="1">
      <alignment vertical="center" wrapText="1"/>
      <protection locked="0"/>
    </xf>
    <xf numFmtId="0" fontId="45" fillId="20" borderId="45" xfId="0" applyFont="1" applyFill="1" applyBorder="1" applyAlignment="1" applyProtection="1">
      <alignment horizontal="center" vertical="center" wrapText="1"/>
    </xf>
    <xf numFmtId="0" fontId="45" fillId="20" borderId="46" xfId="0" applyFont="1" applyFill="1" applyBorder="1" applyAlignment="1" applyProtection="1">
      <alignment horizontal="center" vertical="center" wrapText="1"/>
    </xf>
    <xf numFmtId="0" fontId="18" fillId="4" borderId="12" xfId="0" applyFont="1" applyFill="1" applyBorder="1" applyAlignment="1" applyProtection="1">
      <alignment vertical="center" wrapText="1"/>
    </xf>
    <xf numFmtId="0" fontId="23" fillId="4" borderId="17" xfId="0" applyFont="1" applyFill="1" applyBorder="1" applyAlignment="1" applyProtection="1">
      <alignment horizontal="center" vertical="center" wrapText="1"/>
    </xf>
    <xf numFmtId="0" fontId="23" fillId="4" borderId="13" xfId="0" applyFont="1" applyFill="1" applyBorder="1" applyAlignment="1" applyProtection="1">
      <alignment horizontal="left" vertical="center" wrapText="1"/>
    </xf>
    <xf numFmtId="0" fontId="9" fillId="0" borderId="0" xfId="0" applyFont="1" applyProtection="1">
      <protection locked="0"/>
    </xf>
    <xf numFmtId="0" fontId="0" fillId="0" borderId="0" xfId="0" quotePrefix="1" applyAlignment="1">
      <alignment horizontal="center"/>
    </xf>
    <xf numFmtId="0" fontId="0" fillId="6" borderId="0" xfId="0" applyFill="1" applyAlignment="1">
      <alignment horizontal="center"/>
    </xf>
    <xf numFmtId="164" fontId="0" fillId="0" borderId="0" xfId="0" applyNumberFormat="1" applyFont="1" applyBorder="1" applyAlignment="1" applyProtection="1">
      <alignment horizontal="center"/>
    </xf>
    <xf numFmtId="164" fontId="0" fillId="0" borderId="0" xfId="0" applyNumberFormat="1" applyFont="1" applyAlignment="1" applyProtection="1">
      <alignment horizontal="center"/>
    </xf>
    <xf numFmtId="0" fontId="0" fillId="0" borderId="0" xfId="0" applyFont="1" applyFill="1" applyBorder="1" applyAlignment="1" applyProtection="1">
      <alignment vertical="center"/>
    </xf>
    <xf numFmtId="0" fontId="0" fillId="0" borderId="0" xfId="0" applyFont="1" applyFill="1" applyAlignment="1" applyProtection="1"/>
    <xf numFmtId="0" fontId="5" fillId="5" borderId="0" xfId="0" applyFont="1" applyFill="1"/>
    <xf numFmtId="0" fontId="0" fillId="0" borderId="0" xfId="0" quotePrefix="1" applyFont="1" applyFill="1" applyBorder="1" applyAlignment="1" applyProtection="1">
      <alignment vertical="center"/>
    </xf>
    <xf numFmtId="0" fontId="53" fillId="0" borderId="0" xfId="0" applyFont="1" applyFill="1" applyBorder="1" applyAlignment="1" applyProtection="1">
      <alignment vertical="center"/>
    </xf>
    <xf numFmtId="0" fontId="5" fillId="5" borderId="0" xfId="0" applyFont="1" applyFill="1" applyAlignment="1">
      <alignment horizontal="left"/>
    </xf>
    <xf numFmtId="0" fontId="9" fillId="0" borderId="0" xfId="0" applyFont="1" applyProtection="1"/>
    <xf numFmtId="0" fontId="0" fillId="2" borderId="1" xfId="0" applyFont="1" applyFill="1" applyBorder="1" applyAlignment="1" applyProtection="1">
      <alignment horizontal="center" vertical="top" wrapText="1"/>
      <protection locked="0"/>
    </xf>
    <xf numFmtId="0" fontId="54" fillId="0" borderId="0" xfId="0" applyFont="1"/>
    <xf numFmtId="0" fontId="5" fillId="0" borderId="0" xfId="0" applyFont="1"/>
    <xf numFmtId="0" fontId="6" fillId="0" borderId="0" xfId="0" quotePrefix="1" applyFont="1" applyFill="1" applyBorder="1" applyAlignment="1" applyProtection="1">
      <alignment vertical="center"/>
    </xf>
    <xf numFmtId="0" fontId="6" fillId="0" borderId="0" xfId="0" applyFont="1" applyFill="1" applyBorder="1" applyAlignment="1" applyProtection="1">
      <alignment vertical="center"/>
    </xf>
    <xf numFmtId="0" fontId="52" fillId="0" borderId="0" xfId="0" applyFont="1" applyFill="1" applyBorder="1" applyAlignment="1" applyProtection="1">
      <alignment horizontal="left" vertical="center"/>
      <protection locked="0"/>
    </xf>
    <xf numFmtId="0" fontId="44" fillId="18" borderId="47" xfId="0" quotePrefix="1" applyFont="1" applyFill="1" applyBorder="1" applyAlignment="1" applyProtection="1">
      <alignment horizontal="left" vertical="center"/>
    </xf>
    <xf numFmtId="0" fontId="49" fillId="0" borderId="58" xfId="0" applyFont="1" applyFill="1" applyBorder="1" applyAlignment="1" applyProtection="1">
      <alignment horizontal="center" vertical="center"/>
      <protection locked="0"/>
    </xf>
    <xf numFmtId="0" fontId="0" fillId="13" borderId="46" xfId="0" applyFont="1" applyFill="1" applyBorder="1" applyAlignment="1">
      <alignment horizontal="center" wrapText="1"/>
    </xf>
    <xf numFmtId="49" fontId="43" fillId="18" borderId="45" xfId="0" applyNumberFormat="1" applyFont="1" applyFill="1" applyBorder="1" applyAlignment="1" applyProtection="1">
      <alignment horizontal="left" vertical="center" wrapText="1"/>
    </xf>
    <xf numFmtId="0" fontId="44" fillId="18" borderId="47" xfId="0" quotePrefix="1" applyFont="1" applyFill="1" applyBorder="1" applyAlignment="1" applyProtection="1">
      <alignment horizontal="left" vertical="center" wrapText="1"/>
    </xf>
    <xf numFmtId="0" fontId="49" fillId="0" borderId="50" xfId="0" applyFont="1" applyBorder="1" applyAlignment="1" applyProtection="1">
      <alignment horizontal="center" vertical="center"/>
      <protection locked="0"/>
    </xf>
    <xf numFmtId="0" fontId="50" fillId="0" borderId="58" xfId="0" applyFont="1" applyFill="1" applyBorder="1" applyAlignment="1" applyProtection="1">
      <alignment horizontal="center" vertical="center"/>
      <protection locked="0"/>
    </xf>
    <xf numFmtId="0" fontId="0" fillId="13" borderId="46" xfId="0" applyFill="1" applyBorder="1" applyAlignment="1">
      <alignment wrapText="1"/>
    </xf>
    <xf numFmtId="0" fontId="0" fillId="19" borderId="0" xfId="0" applyFill="1"/>
    <xf numFmtId="0" fontId="2" fillId="19" borderId="0" xfId="0" applyFont="1" applyFill="1" applyAlignment="1">
      <alignment vertical="top" wrapText="1"/>
    </xf>
    <xf numFmtId="164" fontId="0" fillId="3" borderId="1" xfId="0" applyNumberFormat="1" applyFont="1" applyFill="1" applyBorder="1" applyAlignment="1" applyProtection="1">
      <alignment horizontal="center" vertical="top"/>
    </xf>
    <xf numFmtId="0" fontId="6" fillId="6" borderId="0" xfId="0" applyFont="1" applyFill="1"/>
    <xf numFmtId="0" fontId="6" fillId="6" borderId="0" xfId="0" applyFont="1" applyFill="1" applyAlignment="1">
      <alignment horizontal="center"/>
    </xf>
    <xf numFmtId="0" fontId="57" fillId="0" borderId="0" xfId="0" applyFont="1"/>
    <xf numFmtId="0" fontId="57" fillId="0" borderId="0" xfId="0" applyFont="1" applyBorder="1"/>
    <xf numFmtId="0" fontId="57" fillId="0" borderId="0" xfId="0" applyFont="1" applyFill="1"/>
    <xf numFmtId="0" fontId="23" fillId="4" borderId="21" xfId="0" applyFont="1" applyFill="1" applyBorder="1" applyAlignment="1" applyProtection="1">
      <alignment vertical="top" wrapText="1"/>
      <protection locked="0"/>
    </xf>
    <xf numFmtId="0" fontId="2" fillId="11" borderId="20" xfId="0" applyFont="1" applyFill="1" applyBorder="1" applyAlignment="1" applyProtection="1">
      <alignment horizontal="left" vertical="center" wrapText="1"/>
    </xf>
    <xf numFmtId="0" fontId="2" fillId="11" borderId="12" xfId="0" applyFont="1" applyFill="1" applyBorder="1" applyAlignment="1" applyProtection="1">
      <alignment horizontal="left" vertical="center" wrapText="1"/>
    </xf>
    <xf numFmtId="0" fontId="2" fillId="11" borderId="21" xfId="0" applyFont="1" applyFill="1" applyBorder="1" applyAlignment="1" applyProtection="1">
      <alignment vertical="center" wrapText="1"/>
    </xf>
    <xf numFmtId="0" fontId="2" fillId="11" borderId="13" xfId="0" applyFont="1" applyFill="1" applyBorder="1" applyAlignment="1" applyProtection="1">
      <alignment vertical="center" wrapText="1"/>
    </xf>
    <xf numFmtId="0" fontId="2" fillId="11" borderId="15" xfId="0" applyFont="1" applyFill="1" applyBorder="1" applyAlignment="1" applyProtection="1">
      <alignment vertical="center" wrapText="1"/>
    </xf>
    <xf numFmtId="0" fontId="2" fillId="11" borderId="14" xfId="0" applyFont="1" applyFill="1" applyBorder="1" applyAlignment="1" applyProtection="1">
      <alignment vertical="center" wrapText="1"/>
    </xf>
    <xf numFmtId="0" fontId="13" fillId="7" borderId="2" xfId="0" applyFont="1" applyFill="1" applyBorder="1" applyAlignment="1" applyProtection="1">
      <alignment horizontal="left" vertical="center" wrapText="1"/>
    </xf>
    <xf numFmtId="0" fontId="13" fillId="7" borderId="3" xfId="0" applyFont="1" applyFill="1" applyBorder="1" applyAlignment="1" applyProtection="1">
      <alignment horizontal="left" vertical="center" wrapText="1"/>
    </xf>
    <xf numFmtId="0" fontId="13" fillId="7" borderId="4" xfId="0" applyFont="1" applyFill="1" applyBorder="1" applyAlignment="1" applyProtection="1">
      <alignment horizontal="left" vertical="center" wrapText="1"/>
    </xf>
    <xf numFmtId="0" fontId="7" fillId="9" borderId="2" xfId="0" applyFont="1" applyFill="1" applyBorder="1" applyAlignment="1" applyProtection="1">
      <alignment horizontal="left" vertical="top" wrapText="1"/>
      <protection locked="0"/>
    </xf>
    <xf numFmtId="0" fontId="7" fillId="9" borderId="3" xfId="0" applyFont="1" applyFill="1" applyBorder="1" applyAlignment="1" applyProtection="1">
      <alignment horizontal="left" vertical="top" wrapText="1"/>
      <protection locked="0"/>
    </xf>
    <xf numFmtId="0" fontId="7" fillId="9" borderId="4" xfId="0" applyFont="1" applyFill="1" applyBorder="1" applyAlignment="1" applyProtection="1">
      <alignment horizontal="left" vertical="top" wrapText="1"/>
      <protection locked="0"/>
    </xf>
    <xf numFmtId="0" fontId="2" fillId="11" borderId="15" xfId="0" applyFont="1" applyFill="1" applyBorder="1" applyAlignment="1" applyProtection="1">
      <alignment horizontal="left" vertical="center" wrapText="1"/>
    </xf>
    <xf numFmtId="0" fontId="2" fillId="11" borderId="14" xfId="0" applyFont="1" applyFill="1" applyBorder="1" applyAlignment="1" applyProtection="1">
      <alignment horizontal="left" vertical="center" wrapText="1"/>
    </xf>
    <xf numFmtId="0" fontId="14" fillId="9" borderId="2" xfId="0" applyFont="1" applyFill="1" applyBorder="1" applyAlignment="1" applyProtection="1">
      <alignment horizontal="left" vertical="center" wrapText="1"/>
      <protection locked="0"/>
    </xf>
    <xf numFmtId="0" fontId="14" fillId="9" borderId="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3" fillId="7" borderId="2" xfId="0" applyFont="1" applyFill="1" applyBorder="1" applyAlignment="1">
      <alignment vertical="center" wrapText="1"/>
    </xf>
    <xf numFmtId="0" fontId="13" fillId="7" borderId="3" xfId="0" applyFont="1" applyFill="1" applyBorder="1" applyAlignment="1">
      <alignment vertical="center" wrapText="1"/>
    </xf>
    <xf numFmtId="0" fontId="13" fillId="7" borderId="4" xfId="0" applyFont="1" applyFill="1" applyBorder="1" applyAlignment="1">
      <alignment vertical="center" wrapText="1"/>
    </xf>
    <xf numFmtId="0" fontId="14" fillId="0" borderId="0"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8" borderId="2" xfId="0" applyFont="1" applyFill="1" applyBorder="1" applyAlignment="1" applyProtection="1">
      <alignment horizontal="left" vertical="center" wrapText="1"/>
    </xf>
    <xf numFmtId="0" fontId="14" fillId="8" borderId="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2" fillId="10" borderId="2" xfId="0" applyFont="1" applyFill="1" applyBorder="1" applyAlignment="1">
      <alignment vertical="center" wrapText="1"/>
    </xf>
    <xf numFmtId="0" fontId="2" fillId="10" borderId="5" xfId="0" applyFont="1" applyFill="1" applyBorder="1" applyAlignment="1">
      <alignment vertical="center" wrapText="1"/>
    </xf>
    <xf numFmtId="0" fontId="14" fillId="13" borderId="15" xfId="0" applyFont="1" applyFill="1" applyBorder="1" applyAlignment="1" applyProtection="1">
      <alignment vertical="top" wrapText="1"/>
      <protection locked="0"/>
    </xf>
    <xf numFmtId="0" fontId="14" fillId="13" borderId="22" xfId="0" applyFont="1" applyFill="1" applyBorder="1" applyAlignment="1" applyProtection="1">
      <alignment vertical="top" wrapText="1"/>
      <protection locked="0"/>
    </xf>
    <xf numFmtId="0" fontId="14" fillId="13" borderId="14" xfId="0" applyFont="1" applyFill="1" applyBorder="1" applyAlignment="1" applyProtection="1">
      <alignment vertical="top" wrapText="1"/>
      <protection locked="0"/>
    </xf>
    <xf numFmtId="0" fontId="6" fillId="13" borderId="15" xfId="0" applyFont="1" applyFill="1" applyBorder="1" applyAlignment="1" applyProtection="1">
      <alignment vertical="top" wrapText="1"/>
      <protection locked="0"/>
    </xf>
    <xf numFmtId="0" fontId="6" fillId="13" borderId="14" xfId="0" applyFont="1" applyFill="1" applyBorder="1" applyAlignment="1" applyProtection="1">
      <alignment vertical="top" wrapText="1"/>
      <protection locked="0"/>
    </xf>
    <xf numFmtId="0" fontId="6" fillId="13" borderId="15" xfId="0" quotePrefix="1" applyFont="1" applyFill="1" applyBorder="1" applyAlignment="1" applyProtection="1">
      <alignment vertical="top" wrapText="1"/>
      <protection locked="0"/>
    </xf>
    <xf numFmtId="0" fontId="6" fillId="13" borderId="22" xfId="0"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3" fillId="8" borderId="2" xfId="0" applyFont="1" applyFill="1" applyBorder="1" applyAlignment="1" applyProtection="1">
      <alignment vertical="top" wrapText="1"/>
    </xf>
    <xf numFmtId="0" fontId="3" fillId="8" borderId="4" xfId="0" applyFont="1" applyFill="1" applyBorder="1" applyAlignment="1" applyProtection="1">
      <alignment vertical="top" wrapText="1"/>
    </xf>
    <xf numFmtId="0" fontId="13" fillId="7" borderId="2" xfId="0" applyFont="1" applyFill="1" applyBorder="1" applyAlignment="1" applyProtection="1">
      <alignment vertical="top" wrapText="1"/>
    </xf>
    <xf numFmtId="0" fontId="0" fillId="0" borderId="4" xfId="0" applyBorder="1" applyAlignment="1" applyProtection="1">
      <alignment vertical="top" wrapText="1"/>
    </xf>
    <xf numFmtId="0" fontId="3" fillId="8" borderId="16" xfId="0" applyFont="1" applyFill="1" applyBorder="1" applyAlignment="1" applyProtection="1">
      <alignment vertical="top" wrapText="1"/>
    </xf>
    <xf numFmtId="0" fontId="23" fillId="18" borderId="43" xfId="0" applyFont="1" applyFill="1" applyBorder="1" applyAlignment="1" applyProtection="1">
      <alignment vertical="top" wrapText="1"/>
    </xf>
    <xf numFmtId="0" fontId="14" fillId="18" borderId="44" xfId="0" applyFont="1" applyFill="1" applyBorder="1" applyAlignment="1" applyProtection="1">
      <alignment vertical="top" wrapText="1"/>
    </xf>
    <xf numFmtId="0" fontId="3" fillId="8" borderId="37" xfId="0" applyFont="1" applyFill="1" applyBorder="1" applyAlignment="1" applyProtection="1">
      <alignment vertical="top" wrapText="1"/>
    </xf>
    <xf numFmtId="0" fontId="30" fillId="17" borderId="23" xfId="0" applyFont="1" applyFill="1" applyBorder="1" applyAlignment="1" applyProtection="1">
      <alignment horizontal="left" vertical="center" wrapText="1"/>
    </xf>
    <xf numFmtId="0" fontId="30" fillId="17" borderId="40" xfId="0" applyFont="1" applyFill="1" applyBorder="1" applyAlignment="1" applyProtection="1">
      <alignment horizontal="left" vertical="center" wrapText="1"/>
    </xf>
    <xf numFmtId="0" fontId="30" fillId="17" borderId="41" xfId="0" applyFont="1" applyFill="1" applyBorder="1" applyAlignment="1" applyProtection="1">
      <alignment horizontal="left" vertical="center" wrapText="1"/>
    </xf>
    <xf numFmtId="0" fontId="30" fillId="17" borderId="42" xfId="0" applyFont="1" applyFill="1" applyBorder="1" applyAlignment="1" applyProtection="1">
      <alignment horizontal="left" vertical="center" wrapText="1"/>
    </xf>
    <xf numFmtId="0" fontId="3" fillId="8" borderId="36" xfId="0" applyFont="1" applyFill="1" applyBorder="1" applyAlignment="1" applyProtection="1">
      <alignment vertical="top" wrapText="1"/>
    </xf>
    <xf numFmtId="0" fontId="49" fillId="0" borderId="50" xfId="0" applyFont="1" applyBorder="1" applyAlignment="1" applyProtection="1">
      <alignment horizontal="center" vertical="center"/>
      <protection locked="0"/>
    </xf>
    <xf numFmtId="0" fontId="49" fillId="0" borderId="53" xfId="0" applyFont="1" applyBorder="1" applyAlignment="1" applyProtection="1">
      <alignment horizontal="center" vertical="center"/>
      <protection locked="0"/>
    </xf>
    <xf numFmtId="0" fontId="14" fillId="0" borderId="2"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7" fillId="20" borderId="2" xfId="0" applyFont="1" applyFill="1" applyBorder="1" applyAlignment="1">
      <alignment horizontal="left" vertical="center" wrapText="1"/>
    </xf>
    <xf numFmtId="0" fontId="7" fillId="20" borderId="3" xfId="0" applyFont="1" applyFill="1" applyBorder="1" applyAlignment="1">
      <alignment horizontal="left" vertical="center" wrapText="1"/>
    </xf>
    <xf numFmtId="0" fontId="7" fillId="20" borderId="4" xfId="0" applyFont="1" applyFill="1" applyBorder="1" applyAlignment="1">
      <alignment horizontal="left" vertical="center" wrapText="1"/>
    </xf>
    <xf numFmtId="0" fontId="2" fillId="0" borderId="0" xfId="0" applyFont="1" applyFill="1" applyBorder="1" applyAlignment="1">
      <alignment vertical="center" wrapText="1"/>
    </xf>
    <xf numFmtId="0" fontId="23" fillId="2" borderId="50" xfId="0" applyFont="1" applyFill="1" applyBorder="1" applyAlignment="1" applyProtection="1">
      <alignment vertical="top" wrapText="1"/>
      <protection locked="0"/>
    </xf>
    <xf numFmtId="0" fontId="23" fillId="2" borderId="53" xfId="0" applyFont="1" applyFill="1" applyBorder="1" applyAlignment="1" applyProtection="1">
      <alignment vertical="top" wrapText="1"/>
      <protection locked="0"/>
    </xf>
    <xf numFmtId="0" fontId="23" fillId="2" borderId="58" xfId="0" applyFont="1" applyFill="1" applyBorder="1" applyAlignment="1" applyProtection="1">
      <alignment vertical="top" wrapText="1"/>
      <protection locked="0"/>
    </xf>
    <xf numFmtId="0" fontId="14" fillId="2" borderId="50" xfId="0" applyFont="1" applyFill="1" applyBorder="1" applyAlignment="1" applyProtection="1">
      <alignment vertical="top" wrapText="1"/>
      <protection locked="0"/>
    </xf>
    <xf numFmtId="0" fontId="14" fillId="2" borderId="53" xfId="0" applyFont="1" applyFill="1" applyBorder="1" applyAlignment="1" applyProtection="1">
      <alignment vertical="top" wrapText="1"/>
      <protection locked="0"/>
    </xf>
    <xf numFmtId="0" fontId="14" fillId="2" borderId="58" xfId="0" applyFont="1" applyFill="1" applyBorder="1" applyAlignment="1" applyProtection="1">
      <alignment vertical="top" wrapText="1"/>
      <protection locked="0"/>
    </xf>
    <xf numFmtId="0" fontId="46" fillId="0" borderId="0" xfId="0" applyFont="1" applyFill="1" applyBorder="1" applyAlignment="1">
      <alignment horizontal="center"/>
    </xf>
  </cellXfs>
  <cellStyles count="3">
    <cellStyle name="Standaard" xfId="0" builtinId="0"/>
    <cellStyle name="Standaard 2" xfId="1"/>
    <cellStyle name="Standaard 3" xfId="2"/>
  </cellStyles>
  <dxfs count="0"/>
  <tableStyles count="0" defaultTableStyle="TableStyleMedium2" defaultPivotStyle="PivotStyleLight16"/>
  <colors>
    <mruColors>
      <color rgb="FF01D3EF"/>
      <color rgb="FF358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7036537181138354"/>
          <c:y val="0.18297346033477502"/>
          <c:w val="0.41816475781436413"/>
          <c:h val="0.6034423718463332"/>
        </c:manualLayout>
      </c:layout>
      <c:radarChart>
        <c:radarStyle val="marker"/>
        <c:varyColors val="0"/>
        <c:ser>
          <c:idx val="1"/>
          <c:order val="0"/>
          <c:tx>
            <c:v>Mate waarin de succesfactor aanwezig is volgens netwerkdeelnemers (gemiddelde)</c:v>
          </c:tx>
          <c:spPr>
            <a:ln w="41275">
              <a:solidFill>
                <a:schemeClr val="tx1">
                  <a:lumMod val="85000"/>
                  <a:lumOff val="15000"/>
                </a:schemeClr>
              </a:solidFill>
            </a:ln>
          </c:spPr>
          <c:marker>
            <c:symbol val="none"/>
          </c:marker>
          <c:cat>
            <c:strRef>
              <c:f>'6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'6 Radardiagram NW samenwerking'!$B$4:$B$12</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13950080"/>
        <c:axId val="113558656"/>
      </c:radarChart>
      <c:catAx>
        <c:axId val="113950080"/>
        <c:scaling>
          <c:orientation val="minMax"/>
        </c:scaling>
        <c:delete val="0"/>
        <c:axPos val="b"/>
        <c:majorGridlines/>
        <c:numFmt formatCode="General" sourceLinked="0"/>
        <c:majorTickMark val="none"/>
        <c:minorTickMark val="none"/>
        <c:tickLblPos val="nextTo"/>
        <c:spPr>
          <a:ln w="9525">
            <a:noFill/>
          </a:ln>
        </c:spPr>
        <c:txPr>
          <a:bodyPr/>
          <a:lstStyle/>
          <a:p>
            <a:pPr>
              <a:defRPr sz="1300" baseline="0">
                <a:solidFill>
                  <a:schemeClr val="accent1">
                    <a:lumMod val="75000"/>
                  </a:schemeClr>
                </a:solidFill>
              </a:defRPr>
            </a:pPr>
            <a:endParaRPr lang="nl-NL"/>
          </a:p>
        </c:txPr>
        <c:crossAx val="113558656"/>
        <c:crosses val="autoZero"/>
        <c:auto val="1"/>
        <c:lblAlgn val="ctr"/>
        <c:lblOffset val="100"/>
        <c:noMultiLvlLbl val="0"/>
      </c:catAx>
      <c:valAx>
        <c:axId val="113558656"/>
        <c:scaling>
          <c:orientation val="minMax"/>
          <c:max val="5"/>
        </c:scaling>
        <c:delete val="0"/>
        <c:axPos val="l"/>
        <c:majorGridlines/>
        <c:numFmt formatCode="#,##0" sourceLinked="0"/>
        <c:majorTickMark val="none"/>
        <c:minorTickMark val="in"/>
        <c:tickLblPos val="nextTo"/>
        <c:crossAx val="113950080"/>
        <c:crosses val="autoZero"/>
        <c:crossBetween val="between"/>
        <c:majorUnit val="1"/>
        <c:minorUnit val="0.5"/>
      </c:valAx>
    </c:plotArea>
    <c:legend>
      <c:legendPos val="r"/>
      <c:layout>
        <c:manualLayout>
          <c:xMode val="edge"/>
          <c:yMode val="edge"/>
          <c:x val="0.35812267834787059"/>
          <c:y val="0.87379653531637935"/>
          <c:w val="0.30341567245328416"/>
          <c:h val="6.358905158134624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C.</a:t>
            </a:r>
            <a:r>
              <a:rPr lang="en-US" sz="800" baseline="0"/>
              <a:t> Organisatiegraad</a:t>
            </a:r>
            <a:endParaRPr lang="en-US" sz="800"/>
          </a:p>
        </c:rich>
      </c:tx>
      <c:layout>
        <c:manualLayout>
          <c:xMode val="edge"/>
          <c:yMode val="edge"/>
          <c:x val="0.39911856829009767"/>
          <c:y val="9.8037393944574308E-3"/>
        </c:manualLayout>
      </c:layout>
      <c:overlay val="0"/>
    </c:title>
    <c:autoTitleDeleted val="0"/>
    <c:plotArea>
      <c:layout>
        <c:manualLayout>
          <c:layoutTarget val="inner"/>
          <c:xMode val="edge"/>
          <c:yMode val="edge"/>
          <c:x val="0.34873587610059376"/>
          <c:y val="0.16296301113791015"/>
          <c:w val="0.60557472869082851"/>
          <c:h val="0.46590142898804315"/>
        </c:manualLayout>
      </c:layout>
      <c:barChart>
        <c:barDir val="col"/>
        <c:grouping val="clustered"/>
        <c:varyColors val="0"/>
        <c:ser>
          <c:idx val="0"/>
          <c:order val="0"/>
          <c:invertIfNegative val="0"/>
          <c:cat>
            <c:strRef>
              <c:f>'2 Invoer waarden NWsamenwerking'!$A$16:$A$20</c:f>
              <c:strCache>
                <c:ptCount val="5"/>
                <c:pt idx="0">
                  <c:v>C1</c:v>
                </c:pt>
                <c:pt idx="1">
                  <c:v>C2</c:v>
                </c:pt>
                <c:pt idx="2">
                  <c:v>C3</c:v>
                </c:pt>
                <c:pt idx="3">
                  <c:v>C4</c:v>
                </c:pt>
                <c:pt idx="4">
                  <c:v>C5</c:v>
                </c:pt>
              </c:strCache>
            </c:strRef>
          </c:cat>
          <c:val>
            <c:numRef>
              <c:f>'2 Invoer waarden NWsamenwerking'!$D$16:$D$20</c:f>
              <c:numCache>
                <c:formatCode>0.0</c:formatCode>
                <c:ptCount val="5"/>
              </c:numCache>
            </c:numRef>
          </c:val>
        </c:ser>
        <c:ser>
          <c:idx val="1"/>
          <c:order val="1"/>
          <c:spPr>
            <a:ln w="76200"/>
          </c:spPr>
          <c:invertIfNegative val="0"/>
          <c:cat>
            <c:strRef>
              <c:f>'2 Invoer waarden NWsamenwerking'!$A$16:$A$20</c:f>
              <c:strCache>
                <c:ptCount val="5"/>
                <c:pt idx="0">
                  <c:v>C1</c:v>
                </c:pt>
                <c:pt idx="1">
                  <c:v>C2</c:v>
                </c:pt>
                <c:pt idx="2">
                  <c:v>C3</c:v>
                </c:pt>
                <c:pt idx="3">
                  <c:v>C4</c:v>
                </c:pt>
                <c:pt idx="4">
                  <c:v>C5</c:v>
                </c:pt>
              </c:strCache>
            </c:strRef>
          </c:cat>
          <c:val>
            <c:numRef>
              <c:f>'2 Invoer waarden NWsamenwerking'!$E$16:$E$20</c:f>
              <c:numCache>
                <c:formatCode>0.0</c:formatCode>
                <c:ptCount val="5"/>
              </c:numCache>
            </c:numRef>
          </c:val>
        </c:ser>
        <c:ser>
          <c:idx val="2"/>
          <c:order val="2"/>
          <c:spPr>
            <a:ln w="76200"/>
          </c:spPr>
          <c:invertIfNegative val="0"/>
          <c:cat>
            <c:strRef>
              <c:f>'2 Invoer waarden NWsamenwerking'!$A$16:$A$20</c:f>
              <c:strCache>
                <c:ptCount val="5"/>
                <c:pt idx="0">
                  <c:v>C1</c:v>
                </c:pt>
                <c:pt idx="1">
                  <c:v>C2</c:v>
                </c:pt>
                <c:pt idx="2">
                  <c:v>C3</c:v>
                </c:pt>
                <c:pt idx="3">
                  <c:v>C4</c:v>
                </c:pt>
                <c:pt idx="4">
                  <c:v>C5</c:v>
                </c:pt>
              </c:strCache>
            </c:strRef>
          </c:cat>
          <c:val>
            <c:numRef>
              <c:f>'2 Invoer waarden NWsamenwerking'!$F$16:$F$20</c:f>
              <c:numCache>
                <c:formatCode>0.0</c:formatCode>
                <c:ptCount val="5"/>
              </c:numCache>
            </c:numRef>
          </c:val>
        </c:ser>
        <c:dLbls>
          <c:showLegendKey val="0"/>
          <c:showVal val="0"/>
          <c:showCatName val="0"/>
          <c:showSerName val="0"/>
          <c:showPercent val="0"/>
          <c:showBubbleSize val="0"/>
        </c:dLbls>
        <c:gapWidth val="284"/>
        <c:axId val="127025152"/>
        <c:axId val="127027072"/>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NWsamenwerking'!$AC$16:$AC$20</c:f>
              <c:numCache>
                <c:formatCode>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7025152"/>
        <c:axId val="127027072"/>
      </c:lineChart>
      <c:catAx>
        <c:axId val="127025152"/>
        <c:scaling>
          <c:orientation val="minMax"/>
        </c:scaling>
        <c:delete val="0"/>
        <c:axPos val="b"/>
        <c:numFmt formatCode="General" sourceLinked="0"/>
        <c:majorTickMark val="out"/>
        <c:minorTickMark val="none"/>
        <c:tickLblPos val="nextTo"/>
        <c:txPr>
          <a:bodyPr/>
          <a:lstStyle/>
          <a:p>
            <a:pPr>
              <a:defRPr sz="800"/>
            </a:pPr>
            <a:endParaRPr lang="nl-NL"/>
          </a:p>
        </c:txPr>
        <c:crossAx val="127027072"/>
        <c:crosses val="autoZero"/>
        <c:auto val="1"/>
        <c:lblAlgn val="ctr"/>
        <c:lblOffset val="100"/>
        <c:noMultiLvlLbl val="0"/>
      </c:catAx>
      <c:valAx>
        <c:axId val="12702707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025152"/>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D.</a:t>
            </a:r>
            <a:r>
              <a:rPr lang="en-US" sz="800" baseline="0"/>
              <a:t> Proceskwaliteit</a:t>
            </a:r>
            <a:endParaRPr lang="en-US" sz="800"/>
          </a:p>
        </c:rich>
      </c:tx>
      <c:layout>
        <c:manualLayout>
          <c:xMode val="edge"/>
          <c:yMode val="edge"/>
          <c:x val="0.39911856829009767"/>
          <c:y val="9.8037393944574308E-3"/>
        </c:manualLayout>
      </c:layout>
      <c:overlay val="0"/>
    </c:title>
    <c:autoTitleDeleted val="0"/>
    <c:plotArea>
      <c:layout>
        <c:manualLayout>
          <c:layoutTarget val="inner"/>
          <c:xMode val="edge"/>
          <c:yMode val="edge"/>
          <c:x val="0.35213593990406372"/>
          <c:y val="0.16296296296296298"/>
          <c:w val="0.60526475043370143"/>
          <c:h val="0.46590142898804315"/>
        </c:manualLayout>
      </c:layout>
      <c:barChart>
        <c:barDir val="col"/>
        <c:grouping val="clustered"/>
        <c:varyColors val="0"/>
        <c:ser>
          <c:idx val="0"/>
          <c:order val="0"/>
          <c:invertIfNegative val="0"/>
          <c:cat>
            <c:strRef>
              <c:f>'2 Invoer waarden NWsamenwerking'!$A$22:$A$25</c:f>
              <c:strCache>
                <c:ptCount val="4"/>
                <c:pt idx="0">
                  <c:v>D1</c:v>
                </c:pt>
                <c:pt idx="1">
                  <c:v>D2</c:v>
                </c:pt>
                <c:pt idx="2">
                  <c:v>D3</c:v>
                </c:pt>
                <c:pt idx="3">
                  <c:v>D4</c:v>
                </c:pt>
              </c:strCache>
            </c:strRef>
          </c:cat>
          <c:val>
            <c:numRef>
              <c:f>'2 Invoer waarden NWsamenwerking'!$D$22:$D$25</c:f>
              <c:numCache>
                <c:formatCode>0.0</c:formatCode>
                <c:ptCount val="4"/>
              </c:numCache>
            </c:numRef>
          </c:val>
        </c:ser>
        <c:ser>
          <c:idx val="1"/>
          <c:order val="1"/>
          <c:spPr>
            <a:ln w="76200"/>
          </c:spPr>
          <c:invertIfNegative val="0"/>
          <c:cat>
            <c:strRef>
              <c:f>'2 Invoer waarden NWsamenwerking'!$A$22:$A$25</c:f>
              <c:strCache>
                <c:ptCount val="4"/>
                <c:pt idx="0">
                  <c:v>D1</c:v>
                </c:pt>
                <c:pt idx="1">
                  <c:v>D2</c:v>
                </c:pt>
                <c:pt idx="2">
                  <c:v>D3</c:v>
                </c:pt>
                <c:pt idx="3">
                  <c:v>D4</c:v>
                </c:pt>
              </c:strCache>
            </c:strRef>
          </c:cat>
          <c:val>
            <c:numRef>
              <c:f>'2 Invoer waarden NWsamenwerking'!$E$22:$E$25</c:f>
              <c:numCache>
                <c:formatCode>0.0</c:formatCode>
                <c:ptCount val="4"/>
              </c:numCache>
            </c:numRef>
          </c:val>
        </c:ser>
        <c:ser>
          <c:idx val="2"/>
          <c:order val="2"/>
          <c:spPr>
            <a:ln w="76200"/>
          </c:spPr>
          <c:invertIfNegative val="0"/>
          <c:cat>
            <c:strRef>
              <c:f>'2 Invoer waarden NWsamenwerking'!$A$22:$A$25</c:f>
              <c:strCache>
                <c:ptCount val="4"/>
                <c:pt idx="0">
                  <c:v>D1</c:v>
                </c:pt>
                <c:pt idx="1">
                  <c:v>D2</c:v>
                </c:pt>
                <c:pt idx="2">
                  <c:v>D3</c:v>
                </c:pt>
                <c:pt idx="3">
                  <c:v>D4</c:v>
                </c:pt>
              </c:strCache>
            </c:strRef>
          </c:cat>
          <c:val>
            <c:numRef>
              <c:f>'2 Invoer waarden NWsamenwerking'!$F$22:$F$25</c:f>
              <c:numCache>
                <c:formatCode>0.0</c:formatCode>
                <c:ptCount val="4"/>
              </c:numCache>
            </c:numRef>
          </c:val>
        </c:ser>
        <c:dLbls>
          <c:showLegendKey val="0"/>
          <c:showVal val="0"/>
          <c:showCatName val="0"/>
          <c:showSerName val="0"/>
          <c:showPercent val="0"/>
          <c:showBubbleSize val="0"/>
        </c:dLbls>
        <c:gapWidth val="284"/>
        <c:axId val="127074304"/>
        <c:axId val="127076224"/>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NWsamenwerking'!$AC$22:$AC$25</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7074304"/>
        <c:axId val="127076224"/>
      </c:lineChart>
      <c:catAx>
        <c:axId val="127074304"/>
        <c:scaling>
          <c:orientation val="minMax"/>
        </c:scaling>
        <c:delete val="0"/>
        <c:axPos val="b"/>
        <c:numFmt formatCode="General" sourceLinked="0"/>
        <c:majorTickMark val="out"/>
        <c:minorTickMark val="none"/>
        <c:tickLblPos val="nextTo"/>
        <c:txPr>
          <a:bodyPr/>
          <a:lstStyle/>
          <a:p>
            <a:pPr>
              <a:defRPr sz="800"/>
            </a:pPr>
            <a:endParaRPr lang="nl-NL"/>
          </a:p>
        </c:txPr>
        <c:crossAx val="127076224"/>
        <c:crosses val="autoZero"/>
        <c:auto val="1"/>
        <c:lblAlgn val="ctr"/>
        <c:lblOffset val="100"/>
        <c:noMultiLvlLbl val="0"/>
      </c:catAx>
      <c:valAx>
        <c:axId val="12707622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07430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E. Commitment</a:t>
            </a:r>
          </a:p>
        </c:rich>
      </c:tx>
      <c:layout>
        <c:manualLayout>
          <c:xMode val="edge"/>
          <c:yMode val="edge"/>
          <c:x val="0.39911856829009767"/>
          <c:y val="9.8037393944574308E-3"/>
        </c:manualLayout>
      </c:layout>
      <c:overlay val="0"/>
    </c:title>
    <c:autoTitleDeleted val="0"/>
    <c:plotArea>
      <c:layout>
        <c:manualLayout>
          <c:layoutTarget val="inner"/>
          <c:xMode val="edge"/>
          <c:yMode val="edge"/>
          <c:x val="0.35213593990406372"/>
          <c:y val="0.16296296296296298"/>
          <c:w val="0.56666114659977085"/>
          <c:h val="0.46590142898804315"/>
        </c:manualLayout>
      </c:layout>
      <c:barChart>
        <c:barDir val="col"/>
        <c:grouping val="clustered"/>
        <c:varyColors val="0"/>
        <c:ser>
          <c:idx val="0"/>
          <c:order val="0"/>
          <c:invertIfNegative val="0"/>
          <c:cat>
            <c:strRef>
              <c:f>'2 Invoer waarden NWsamenwerking'!$A$27:$A$30</c:f>
              <c:strCache>
                <c:ptCount val="4"/>
                <c:pt idx="0">
                  <c:v>E1</c:v>
                </c:pt>
                <c:pt idx="1">
                  <c:v>E2</c:v>
                </c:pt>
                <c:pt idx="2">
                  <c:v>E3</c:v>
                </c:pt>
                <c:pt idx="3">
                  <c:v>E4</c:v>
                </c:pt>
              </c:strCache>
            </c:strRef>
          </c:cat>
          <c:val>
            <c:numRef>
              <c:f>'2 Invoer waarden NWsamenwerking'!$D$27:$D$30</c:f>
              <c:numCache>
                <c:formatCode>0.0</c:formatCode>
                <c:ptCount val="4"/>
              </c:numCache>
            </c:numRef>
          </c:val>
        </c:ser>
        <c:ser>
          <c:idx val="1"/>
          <c:order val="1"/>
          <c:spPr>
            <a:ln w="76200"/>
          </c:spPr>
          <c:invertIfNegative val="0"/>
          <c:cat>
            <c:strRef>
              <c:f>'2 Invoer waarden NWsamenwerking'!$A$27:$A$30</c:f>
              <c:strCache>
                <c:ptCount val="4"/>
                <c:pt idx="0">
                  <c:v>E1</c:v>
                </c:pt>
                <c:pt idx="1">
                  <c:v>E2</c:v>
                </c:pt>
                <c:pt idx="2">
                  <c:v>E3</c:v>
                </c:pt>
                <c:pt idx="3">
                  <c:v>E4</c:v>
                </c:pt>
              </c:strCache>
            </c:strRef>
          </c:cat>
          <c:val>
            <c:numRef>
              <c:f>'2 Invoer waarden NWsamenwerking'!$E$27:$E$30</c:f>
              <c:numCache>
                <c:formatCode>0.0</c:formatCode>
                <c:ptCount val="4"/>
              </c:numCache>
            </c:numRef>
          </c:val>
        </c:ser>
        <c:ser>
          <c:idx val="2"/>
          <c:order val="2"/>
          <c:spPr>
            <a:ln w="76200"/>
          </c:spPr>
          <c:invertIfNegative val="0"/>
          <c:cat>
            <c:strRef>
              <c:f>'2 Invoer waarden NWsamenwerking'!$A$27:$A$30</c:f>
              <c:strCache>
                <c:ptCount val="4"/>
                <c:pt idx="0">
                  <c:v>E1</c:v>
                </c:pt>
                <c:pt idx="1">
                  <c:v>E2</c:v>
                </c:pt>
                <c:pt idx="2">
                  <c:v>E3</c:v>
                </c:pt>
                <c:pt idx="3">
                  <c:v>E4</c:v>
                </c:pt>
              </c:strCache>
            </c:strRef>
          </c:cat>
          <c:val>
            <c:numRef>
              <c:f>'2 Invoer waarden NWsamenwerking'!$F$27:$F$30</c:f>
              <c:numCache>
                <c:formatCode>0.0</c:formatCode>
                <c:ptCount val="4"/>
              </c:numCache>
            </c:numRef>
          </c:val>
        </c:ser>
        <c:dLbls>
          <c:showLegendKey val="0"/>
          <c:showVal val="0"/>
          <c:showCatName val="0"/>
          <c:showSerName val="0"/>
          <c:showPercent val="0"/>
          <c:showBubbleSize val="0"/>
        </c:dLbls>
        <c:gapWidth val="284"/>
        <c:axId val="127107072"/>
        <c:axId val="127108992"/>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NWsamenwerking'!$AC$27:$AC$30</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7107072"/>
        <c:axId val="127108992"/>
      </c:lineChart>
      <c:catAx>
        <c:axId val="127107072"/>
        <c:scaling>
          <c:orientation val="minMax"/>
        </c:scaling>
        <c:delete val="0"/>
        <c:axPos val="b"/>
        <c:numFmt formatCode="General" sourceLinked="0"/>
        <c:majorTickMark val="out"/>
        <c:minorTickMark val="none"/>
        <c:tickLblPos val="nextTo"/>
        <c:txPr>
          <a:bodyPr/>
          <a:lstStyle/>
          <a:p>
            <a:pPr>
              <a:defRPr sz="800"/>
            </a:pPr>
            <a:endParaRPr lang="nl-NL"/>
          </a:p>
        </c:txPr>
        <c:crossAx val="127108992"/>
        <c:crosses val="autoZero"/>
        <c:auto val="1"/>
        <c:lblAlgn val="ctr"/>
        <c:lblOffset val="100"/>
        <c:noMultiLvlLbl val="0"/>
      </c:catAx>
      <c:valAx>
        <c:axId val="12710899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107072"/>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F.</a:t>
            </a:r>
            <a:r>
              <a:rPr lang="en-US" sz="800" baseline="0"/>
              <a:t> Verbinden</a:t>
            </a:r>
            <a:endParaRPr lang="en-US" sz="800"/>
          </a:p>
        </c:rich>
      </c:tx>
      <c:layout>
        <c:manualLayout>
          <c:xMode val="edge"/>
          <c:yMode val="edge"/>
          <c:x val="0.27102535090389618"/>
          <c:y val="9.8037393944574308E-3"/>
        </c:manualLayout>
      </c:layout>
      <c:overlay val="0"/>
    </c:title>
    <c:autoTitleDeleted val="0"/>
    <c:plotArea>
      <c:layout>
        <c:manualLayout>
          <c:layoutTarget val="inner"/>
          <c:xMode val="edge"/>
          <c:yMode val="edge"/>
          <c:x val="0.13088385236912853"/>
          <c:y val="0.21016069510667792"/>
          <c:w val="0.7624700626804034"/>
          <c:h val="0.46590142898804315"/>
        </c:manualLayout>
      </c:layout>
      <c:barChart>
        <c:barDir val="col"/>
        <c:grouping val="clustered"/>
        <c:varyColors val="0"/>
        <c:ser>
          <c:idx val="0"/>
          <c:order val="0"/>
          <c:invertIfNegative val="0"/>
          <c:cat>
            <c:strRef>
              <c:f>'2 Invoer waarden NWsamenwerking'!$A$32:$A$36</c:f>
              <c:strCache>
                <c:ptCount val="5"/>
                <c:pt idx="0">
                  <c:v>F1</c:v>
                </c:pt>
                <c:pt idx="1">
                  <c:v>F2</c:v>
                </c:pt>
                <c:pt idx="2">
                  <c:v>F3</c:v>
                </c:pt>
                <c:pt idx="3">
                  <c:v>F4</c:v>
                </c:pt>
                <c:pt idx="4">
                  <c:v>F5</c:v>
                </c:pt>
              </c:strCache>
            </c:strRef>
          </c:cat>
          <c:val>
            <c:numRef>
              <c:f>'2 Invoer waarden NWsamenwerking'!$D$32:$D$36</c:f>
              <c:numCache>
                <c:formatCode>0.0</c:formatCode>
                <c:ptCount val="5"/>
              </c:numCache>
            </c:numRef>
          </c:val>
        </c:ser>
        <c:ser>
          <c:idx val="1"/>
          <c:order val="1"/>
          <c:spPr>
            <a:ln w="76200"/>
          </c:spPr>
          <c:invertIfNegative val="0"/>
          <c:cat>
            <c:strRef>
              <c:f>'2 Invoer waarden NWsamenwerking'!$A$32:$A$36</c:f>
              <c:strCache>
                <c:ptCount val="5"/>
                <c:pt idx="0">
                  <c:v>F1</c:v>
                </c:pt>
                <c:pt idx="1">
                  <c:v>F2</c:v>
                </c:pt>
                <c:pt idx="2">
                  <c:v>F3</c:v>
                </c:pt>
                <c:pt idx="3">
                  <c:v>F4</c:v>
                </c:pt>
                <c:pt idx="4">
                  <c:v>F5</c:v>
                </c:pt>
              </c:strCache>
            </c:strRef>
          </c:cat>
          <c:val>
            <c:numRef>
              <c:f>'2 Invoer waarden NWsamenwerking'!$E$32:$E$36</c:f>
              <c:numCache>
                <c:formatCode>0.0</c:formatCode>
                <c:ptCount val="5"/>
              </c:numCache>
            </c:numRef>
          </c:val>
        </c:ser>
        <c:ser>
          <c:idx val="2"/>
          <c:order val="2"/>
          <c:spPr>
            <a:ln w="76200"/>
          </c:spPr>
          <c:invertIfNegative val="0"/>
          <c:cat>
            <c:strRef>
              <c:f>'2 Invoer waarden NWsamenwerking'!$A$32:$A$36</c:f>
              <c:strCache>
                <c:ptCount val="5"/>
                <c:pt idx="0">
                  <c:v>F1</c:v>
                </c:pt>
                <c:pt idx="1">
                  <c:v>F2</c:v>
                </c:pt>
                <c:pt idx="2">
                  <c:v>F3</c:v>
                </c:pt>
                <c:pt idx="3">
                  <c:v>F4</c:v>
                </c:pt>
                <c:pt idx="4">
                  <c:v>F5</c:v>
                </c:pt>
              </c:strCache>
            </c:strRef>
          </c:cat>
          <c:val>
            <c:numRef>
              <c:f>'2 Invoer waarden NWsamenwerking'!$F$32:$F$36</c:f>
              <c:numCache>
                <c:formatCode>0.0</c:formatCode>
                <c:ptCount val="5"/>
              </c:numCache>
            </c:numRef>
          </c:val>
        </c:ser>
        <c:dLbls>
          <c:showLegendKey val="0"/>
          <c:showVal val="0"/>
          <c:showCatName val="0"/>
          <c:showSerName val="0"/>
          <c:showPercent val="0"/>
          <c:showBubbleSize val="0"/>
        </c:dLbls>
        <c:gapWidth val="284"/>
        <c:axId val="127143936"/>
        <c:axId val="127145856"/>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NWsamenwerking'!$AC$32:$AC$36</c:f>
              <c:numCache>
                <c:formatCode>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7143936"/>
        <c:axId val="127145856"/>
      </c:lineChart>
      <c:catAx>
        <c:axId val="127143936"/>
        <c:scaling>
          <c:orientation val="minMax"/>
        </c:scaling>
        <c:delete val="0"/>
        <c:axPos val="b"/>
        <c:numFmt formatCode="General" sourceLinked="0"/>
        <c:majorTickMark val="out"/>
        <c:minorTickMark val="none"/>
        <c:tickLblPos val="nextTo"/>
        <c:txPr>
          <a:bodyPr/>
          <a:lstStyle/>
          <a:p>
            <a:pPr>
              <a:defRPr sz="800"/>
            </a:pPr>
            <a:endParaRPr lang="nl-NL"/>
          </a:p>
        </c:txPr>
        <c:crossAx val="127145856"/>
        <c:crosses val="autoZero"/>
        <c:auto val="1"/>
        <c:lblAlgn val="ctr"/>
        <c:lblOffset val="100"/>
        <c:noMultiLvlLbl val="0"/>
      </c:catAx>
      <c:valAx>
        <c:axId val="12714585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14393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I. Samenstelling</a:t>
            </a:r>
          </a:p>
        </c:rich>
      </c:tx>
      <c:layout>
        <c:manualLayout>
          <c:xMode val="edge"/>
          <c:yMode val="edge"/>
          <c:x val="0.23609083707129574"/>
          <c:y val="9.8037393944574308E-3"/>
        </c:manualLayout>
      </c:layout>
      <c:overlay val="0"/>
    </c:title>
    <c:autoTitleDeleted val="0"/>
    <c:plotArea>
      <c:layout>
        <c:manualLayout>
          <c:layoutTarget val="inner"/>
          <c:xMode val="edge"/>
          <c:yMode val="edge"/>
          <c:x val="0.13088385236912853"/>
          <c:y val="0.18656185312229404"/>
          <c:w val="0.69260103501520243"/>
          <c:h val="0.46590142898804315"/>
        </c:manualLayout>
      </c:layout>
      <c:barChart>
        <c:barDir val="col"/>
        <c:grouping val="clustered"/>
        <c:varyColors val="0"/>
        <c:ser>
          <c:idx val="6"/>
          <c:order val="0"/>
          <c:tx>
            <c:v>Gemiddelde</c:v>
          </c:tx>
          <c:invertIfNegative val="0"/>
          <c:cat>
            <c:strRef>
              <c:f>'2 Invoer waarden NWsamenwerking'!$A$46:$A$48</c:f>
              <c:strCache>
                <c:ptCount val="3"/>
                <c:pt idx="0">
                  <c:v>I1</c:v>
                </c:pt>
                <c:pt idx="1">
                  <c:v>I2</c:v>
                </c:pt>
                <c:pt idx="2">
                  <c:v>I3</c:v>
                </c:pt>
              </c:strCache>
            </c:strRef>
          </c:cat>
          <c:val>
            <c:numRef>
              <c:f>'2 Invoer waarden NWsamenwerking'!$AC$46:$AC$48</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127190528"/>
        <c:axId val="127192064"/>
      </c:barChart>
      <c:catAx>
        <c:axId val="127190528"/>
        <c:scaling>
          <c:orientation val="minMax"/>
        </c:scaling>
        <c:delete val="0"/>
        <c:axPos val="b"/>
        <c:numFmt formatCode="General" sourceLinked="0"/>
        <c:majorTickMark val="out"/>
        <c:minorTickMark val="none"/>
        <c:tickLblPos val="nextTo"/>
        <c:txPr>
          <a:bodyPr/>
          <a:lstStyle/>
          <a:p>
            <a:pPr>
              <a:defRPr sz="800"/>
            </a:pPr>
            <a:endParaRPr lang="nl-NL"/>
          </a:p>
        </c:txPr>
        <c:crossAx val="127192064"/>
        <c:crosses val="autoZero"/>
        <c:auto val="1"/>
        <c:lblAlgn val="ctr"/>
        <c:lblOffset val="100"/>
        <c:noMultiLvlLbl val="0"/>
      </c:catAx>
      <c:valAx>
        <c:axId val="12719206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190528"/>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H. Daadkracht</a:t>
            </a:r>
          </a:p>
        </c:rich>
      </c:tx>
      <c:layout>
        <c:manualLayout>
          <c:xMode val="edge"/>
          <c:yMode val="edge"/>
          <c:x val="0.28849260782019637"/>
          <c:y val="9.8037393944574308E-3"/>
        </c:manualLayout>
      </c:layout>
      <c:overlay val="0"/>
    </c:title>
    <c:autoTitleDeleted val="0"/>
    <c:plotArea>
      <c:layout>
        <c:manualLayout>
          <c:layoutTarget val="inner"/>
          <c:xMode val="edge"/>
          <c:yMode val="edge"/>
          <c:x val="0.1506465778316172"/>
          <c:y val="0.18656185312229404"/>
          <c:w val="0.69859176256814048"/>
          <c:h val="0.46590142898804315"/>
        </c:manualLayout>
      </c:layout>
      <c:barChart>
        <c:barDir val="col"/>
        <c:grouping val="clustered"/>
        <c:varyColors val="0"/>
        <c:ser>
          <c:idx val="6"/>
          <c:order val="0"/>
          <c:tx>
            <c:v>Gemiddelde</c:v>
          </c:tx>
          <c:invertIfNegative val="0"/>
          <c:cat>
            <c:strRef>
              <c:f>'2 Invoer waarden NWsamenwerking'!$A$43:$A$44</c:f>
              <c:strCache>
                <c:ptCount val="2"/>
                <c:pt idx="0">
                  <c:v>H1</c:v>
                </c:pt>
                <c:pt idx="1">
                  <c:v>H2</c:v>
                </c:pt>
              </c:strCache>
            </c:strRef>
          </c:cat>
          <c:val>
            <c:numRef>
              <c:f>'2 Invoer waarden NWsamenwerking'!$AC$43:$AC$44</c:f>
              <c:numCache>
                <c:formatCode>0.0</c:formatCode>
                <c:ptCount val="2"/>
                <c:pt idx="0">
                  <c:v>0</c:v>
                </c:pt>
                <c:pt idx="1">
                  <c:v>0</c:v>
                </c:pt>
              </c:numCache>
            </c:numRef>
          </c:val>
        </c:ser>
        <c:dLbls>
          <c:showLegendKey val="0"/>
          <c:showVal val="0"/>
          <c:showCatName val="0"/>
          <c:showSerName val="0"/>
          <c:showPercent val="0"/>
          <c:showBubbleSize val="0"/>
        </c:dLbls>
        <c:gapWidth val="150"/>
        <c:axId val="127203968"/>
        <c:axId val="127287680"/>
      </c:barChart>
      <c:catAx>
        <c:axId val="127203968"/>
        <c:scaling>
          <c:orientation val="minMax"/>
        </c:scaling>
        <c:delete val="0"/>
        <c:axPos val="b"/>
        <c:numFmt formatCode="General" sourceLinked="0"/>
        <c:majorTickMark val="out"/>
        <c:minorTickMark val="none"/>
        <c:tickLblPos val="nextTo"/>
        <c:txPr>
          <a:bodyPr/>
          <a:lstStyle/>
          <a:p>
            <a:pPr>
              <a:defRPr sz="800"/>
            </a:pPr>
            <a:endParaRPr lang="nl-NL"/>
          </a:p>
        </c:txPr>
        <c:crossAx val="127287680"/>
        <c:crosses val="autoZero"/>
        <c:auto val="1"/>
        <c:lblAlgn val="ctr"/>
        <c:lblOffset val="100"/>
        <c:noMultiLvlLbl val="0"/>
      </c:catAx>
      <c:valAx>
        <c:axId val="127287680"/>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203968"/>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G. Vertrouwen</a:t>
            </a:r>
          </a:p>
        </c:rich>
      </c:tx>
      <c:layout>
        <c:manualLayout>
          <c:xMode val="edge"/>
          <c:yMode val="edge"/>
          <c:x val="0.25355809398759593"/>
          <c:y val="9.8037393944574308E-3"/>
        </c:manualLayout>
      </c:layout>
      <c:overlay val="0"/>
    </c:title>
    <c:autoTitleDeleted val="0"/>
    <c:plotArea>
      <c:layout>
        <c:manualLayout>
          <c:layoutTarget val="inner"/>
          <c:xMode val="edge"/>
          <c:yMode val="edge"/>
          <c:x val="0.13670627134122859"/>
          <c:y val="0.18656185312229404"/>
          <c:w val="0.72753554884780292"/>
          <c:h val="0.46590142898804315"/>
        </c:manualLayout>
      </c:layout>
      <c:barChart>
        <c:barDir val="col"/>
        <c:grouping val="clustered"/>
        <c:varyColors val="0"/>
        <c:ser>
          <c:idx val="6"/>
          <c:order val="0"/>
          <c:tx>
            <c:v>Gemiddelde</c:v>
          </c:tx>
          <c:invertIfNegative val="0"/>
          <c:cat>
            <c:strRef>
              <c:f>'2 Invoer waarden NWsamenwerking'!$A$38:$A$41</c:f>
              <c:strCache>
                <c:ptCount val="4"/>
                <c:pt idx="0">
                  <c:v>G1</c:v>
                </c:pt>
                <c:pt idx="1">
                  <c:v>G2</c:v>
                </c:pt>
                <c:pt idx="2">
                  <c:v>G3</c:v>
                </c:pt>
                <c:pt idx="3">
                  <c:v>G4</c:v>
                </c:pt>
              </c:strCache>
            </c:strRef>
          </c:cat>
          <c:val>
            <c:numRef>
              <c:f>'2 Invoer waarden NWsamenwerking'!$AC$38:$AC$41</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7315968"/>
        <c:axId val="127317504"/>
      </c:barChart>
      <c:catAx>
        <c:axId val="127315968"/>
        <c:scaling>
          <c:orientation val="minMax"/>
        </c:scaling>
        <c:delete val="0"/>
        <c:axPos val="b"/>
        <c:numFmt formatCode="General" sourceLinked="0"/>
        <c:majorTickMark val="out"/>
        <c:minorTickMark val="none"/>
        <c:tickLblPos val="nextTo"/>
        <c:txPr>
          <a:bodyPr/>
          <a:lstStyle/>
          <a:p>
            <a:pPr>
              <a:defRPr sz="800"/>
            </a:pPr>
            <a:endParaRPr lang="nl-NL"/>
          </a:p>
        </c:txPr>
        <c:crossAx val="127317504"/>
        <c:crosses val="autoZero"/>
        <c:auto val="1"/>
        <c:lblAlgn val="ctr"/>
        <c:lblOffset val="100"/>
        <c:noMultiLvlLbl val="0"/>
      </c:catAx>
      <c:valAx>
        <c:axId val="12731750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315968"/>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F.</a:t>
            </a:r>
            <a:r>
              <a:rPr lang="en-US" sz="800" baseline="0"/>
              <a:t> Verbinden</a:t>
            </a:r>
            <a:endParaRPr lang="en-US" sz="800"/>
          </a:p>
        </c:rich>
      </c:tx>
      <c:layout>
        <c:manualLayout>
          <c:xMode val="edge"/>
          <c:yMode val="edge"/>
          <c:x val="0.27102535090389618"/>
          <c:y val="9.8037393944574308E-3"/>
        </c:manualLayout>
      </c:layout>
      <c:overlay val="0"/>
    </c:title>
    <c:autoTitleDeleted val="0"/>
    <c:plotArea>
      <c:layout>
        <c:manualLayout>
          <c:layoutTarget val="inner"/>
          <c:xMode val="edge"/>
          <c:yMode val="edge"/>
          <c:x val="0.13088385236912853"/>
          <c:y val="0.21016069510667792"/>
          <c:w val="0.6343768452942018"/>
          <c:h val="0.46590142898804315"/>
        </c:manualLayout>
      </c:layout>
      <c:barChart>
        <c:barDir val="col"/>
        <c:grouping val="clustered"/>
        <c:varyColors val="0"/>
        <c:ser>
          <c:idx val="6"/>
          <c:order val="0"/>
          <c:tx>
            <c:v>Gemiddelde</c:v>
          </c:tx>
          <c:invertIfNegative val="0"/>
          <c:cat>
            <c:strRef>
              <c:f>'2 Invoer waarden NWsamenwerking'!$A$32:$A$36</c:f>
              <c:strCache>
                <c:ptCount val="5"/>
                <c:pt idx="0">
                  <c:v>F1</c:v>
                </c:pt>
                <c:pt idx="1">
                  <c:v>F2</c:v>
                </c:pt>
                <c:pt idx="2">
                  <c:v>F3</c:v>
                </c:pt>
                <c:pt idx="3">
                  <c:v>F4</c:v>
                </c:pt>
                <c:pt idx="4">
                  <c:v>F5</c:v>
                </c:pt>
              </c:strCache>
            </c:strRef>
          </c:cat>
          <c:val>
            <c:numRef>
              <c:f>'2 Invoer waarden NWsamenwerking'!$AC$32:$AC$36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333504"/>
        <c:axId val="127335040"/>
      </c:barChart>
      <c:catAx>
        <c:axId val="127333504"/>
        <c:scaling>
          <c:orientation val="minMax"/>
        </c:scaling>
        <c:delete val="0"/>
        <c:axPos val="b"/>
        <c:numFmt formatCode="General" sourceLinked="0"/>
        <c:majorTickMark val="out"/>
        <c:minorTickMark val="none"/>
        <c:tickLblPos val="nextTo"/>
        <c:txPr>
          <a:bodyPr/>
          <a:lstStyle/>
          <a:p>
            <a:pPr>
              <a:defRPr sz="800"/>
            </a:pPr>
            <a:endParaRPr lang="nl-NL"/>
          </a:p>
        </c:txPr>
        <c:crossAx val="127335040"/>
        <c:crosses val="autoZero"/>
        <c:auto val="1"/>
        <c:lblAlgn val="ctr"/>
        <c:lblOffset val="100"/>
        <c:noMultiLvlLbl val="0"/>
      </c:catAx>
      <c:valAx>
        <c:axId val="127335040"/>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33350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A. Ambitie</a:t>
            </a:r>
          </a:p>
        </c:rich>
      </c:tx>
      <c:layout>
        <c:manualLayout>
          <c:xMode val="edge"/>
          <c:yMode val="edge"/>
          <c:x val="0.46316525528648539"/>
          <c:y val="9.8039291368914126E-3"/>
        </c:manualLayout>
      </c:layout>
      <c:overlay val="0"/>
    </c:title>
    <c:autoTitleDeleted val="0"/>
    <c:plotArea>
      <c:layout>
        <c:manualLayout>
          <c:layoutTarget val="inner"/>
          <c:xMode val="edge"/>
          <c:yMode val="edge"/>
          <c:x val="0.35213593990406372"/>
          <c:y val="0.16296296296296298"/>
          <c:w val="0.61108716940580154"/>
          <c:h val="0.46590142898804315"/>
        </c:manualLayout>
      </c:layout>
      <c:barChart>
        <c:barDir val="col"/>
        <c:grouping val="clustered"/>
        <c:varyColors val="0"/>
        <c:ser>
          <c:idx val="6"/>
          <c:order val="0"/>
          <c:invertIfNegative val="0"/>
          <c:cat>
            <c:strRef>
              <c:f>'2 Invoer waarden NWsamenwerking'!$A$7:$A$10</c:f>
              <c:strCache>
                <c:ptCount val="4"/>
                <c:pt idx="0">
                  <c:v>A1</c:v>
                </c:pt>
                <c:pt idx="1">
                  <c:v>A2</c:v>
                </c:pt>
                <c:pt idx="2">
                  <c:v>A3</c:v>
                </c:pt>
                <c:pt idx="3">
                  <c:v>A4</c:v>
                </c:pt>
              </c:strCache>
            </c:strRef>
          </c:cat>
          <c:val>
            <c:numRef>
              <c:f>'2 Invoer waarden NWsamenwerking'!$AC$7:$AC$10</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7363328"/>
        <c:axId val="127377408"/>
      </c:barChart>
      <c:catAx>
        <c:axId val="127363328"/>
        <c:scaling>
          <c:orientation val="minMax"/>
        </c:scaling>
        <c:delete val="0"/>
        <c:axPos val="b"/>
        <c:numFmt formatCode="General" sourceLinked="0"/>
        <c:majorTickMark val="out"/>
        <c:minorTickMark val="none"/>
        <c:tickLblPos val="nextTo"/>
        <c:txPr>
          <a:bodyPr/>
          <a:lstStyle/>
          <a:p>
            <a:pPr>
              <a:defRPr sz="800"/>
            </a:pPr>
            <a:endParaRPr lang="nl-NL"/>
          </a:p>
        </c:txPr>
        <c:crossAx val="127377408"/>
        <c:crosses val="autoZero"/>
        <c:auto val="1"/>
        <c:lblAlgn val="ctr"/>
        <c:lblOffset val="100"/>
        <c:noMultiLvlLbl val="0"/>
      </c:catAx>
      <c:valAx>
        <c:axId val="12737740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363328"/>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B.</a:t>
            </a:r>
            <a:r>
              <a:rPr lang="en-US" sz="800" baseline="0"/>
              <a:t> Belangen</a:t>
            </a:r>
            <a:endParaRPr lang="en-US" sz="800"/>
          </a:p>
        </c:rich>
      </c:tx>
      <c:layout>
        <c:manualLayout>
          <c:xMode val="edge"/>
          <c:yMode val="edge"/>
          <c:x val="0.46316525528648539"/>
          <c:y val="9.8039291368914126E-3"/>
        </c:manualLayout>
      </c:layout>
      <c:overlay val="0"/>
    </c:title>
    <c:autoTitleDeleted val="0"/>
    <c:plotArea>
      <c:layout>
        <c:manualLayout>
          <c:layoutTarget val="inner"/>
          <c:xMode val="edge"/>
          <c:yMode val="edge"/>
          <c:x val="0.35213593990406372"/>
          <c:y val="0.16296296296296298"/>
          <c:w val="0.6401992642663018"/>
          <c:h val="0.46590142898804315"/>
        </c:manualLayout>
      </c:layout>
      <c:barChart>
        <c:barDir val="col"/>
        <c:grouping val="clustered"/>
        <c:varyColors val="0"/>
        <c:ser>
          <c:idx val="6"/>
          <c:order val="0"/>
          <c:tx>
            <c:v>Gemiddelde</c:v>
          </c:tx>
          <c:invertIfNegative val="0"/>
          <c:cat>
            <c:strRef>
              <c:f>'2 Invoer waarden NWsamenwerking'!$A$12:$A$14</c:f>
              <c:strCache>
                <c:ptCount val="3"/>
                <c:pt idx="0">
                  <c:v>B1</c:v>
                </c:pt>
                <c:pt idx="1">
                  <c:v>B2</c:v>
                </c:pt>
                <c:pt idx="2">
                  <c:v>B3</c:v>
                </c:pt>
              </c:strCache>
            </c:strRef>
          </c:cat>
          <c:val>
            <c:numRef>
              <c:f>'2 Invoer waarden NWsamenwerking'!$AC$12:$AC$14</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127470976"/>
        <c:axId val="127472768"/>
      </c:barChart>
      <c:catAx>
        <c:axId val="127470976"/>
        <c:scaling>
          <c:orientation val="minMax"/>
        </c:scaling>
        <c:delete val="0"/>
        <c:axPos val="b"/>
        <c:numFmt formatCode="General" sourceLinked="0"/>
        <c:majorTickMark val="out"/>
        <c:minorTickMark val="none"/>
        <c:tickLblPos val="nextTo"/>
        <c:txPr>
          <a:bodyPr/>
          <a:lstStyle/>
          <a:p>
            <a:pPr>
              <a:defRPr sz="800"/>
            </a:pPr>
            <a:endParaRPr lang="nl-NL"/>
          </a:p>
        </c:txPr>
        <c:crossAx val="127472768"/>
        <c:crosses val="autoZero"/>
        <c:auto val="1"/>
        <c:lblAlgn val="ctr"/>
        <c:lblOffset val="100"/>
        <c:noMultiLvlLbl val="0"/>
      </c:catAx>
      <c:valAx>
        <c:axId val="12747276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47097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600" i="1">
                <a:solidFill>
                  <a:schemeClr val="tx2">
                    <a:lumMod val="75000"/>
                  </a:schemeClr>
                </a:solidFill>
              </a:rPr>
              <a:t>Algemeen</a:t>
            </a:r>
            <a:r>
              <a:rPr lang="en-US" sz="1600" i="1" baseline="0">
                <a:solidFill>
                  <a:schemeClr val="tx2">
                    <a:lumMod val="75000"/>
                  </a:schemeClr>
                </a:solidFill>
              </a:rPr>
              <a:t> beeld over het proces van de netwerksamenwerking</a:t>
            </a:r>
            <a:endParaRPr lang="en-US" sz="1600" i="1">
              <a:solidFill>
                <a:schemeClr val="tx2">
                  <a:lumMod val="75000"/>
                </a:schemeClr>
              </a:solidFill>
            </a:endParaRPr>
          </a:p>
        </c:rich>
      </c:tx>
      <c:layout>
        <c:manualLayout>
          <c:xMode val="edge"/>
          <c:yMode val="edge"/>
          <c:x val="1.7272663985955155E-2"/>
          <c:y val="3.0342422073273898E-2"/>
        </c:manualLayout>
      </c:layout>
      <c:overlay val="0"/>
    </c:title>
    <c:autoTitleDeleted val="0"/>
    <c:plotArea>
      <c:layout>
        <c:manualLayout>
          <c:layoutTarget val="inner"/>
          <c:xMode val="edge"/>
          <c:yMode val="edge"/>
          <c:x val="0.1022328071358883"/>
          <c:y val="0.12609333805808556"/>
          <c:w val="0.64627408241611495"/>
          <c:h val="0.53140076390828317"/>
        </c:manualLayout>
      </c:layout>
      <c:barChart>
        <c:barDir val="col"/>
        <c:grouping val="clustered"/>
        <c:varyColors val="0"/>
        <c:ser>
          <c:idx val="0"/>
          <c:order val="0"/>
          <c:tx>
            <c:v>Algemeen beeld deelnemer</c:v>
          </c:tx>
          <c:invertIfNegative val="0"/>
          <c:cat>
            <c:strRef>
              <c:f>'6 Radardiagram NW samenwerking'!$N$4:$N$13</c:f>
              <c:strCache>
                <c:ptCount val="10"/>
                <c:pt idx="0">
                  <c:v>Vul hier de naam in</c:v>
                </c:pt>
                <c:pt idx="1">
                  <c:v>Vul hier de naam in</c:v>
                </c:pt>
                <c:pt idx="2">
                  <c:v>Vul hier de naam in</c:v>
                </c:pt>
                <c:pt idx="3">
                  <c:v>0</c:v>
                </c:pt>
                <c:pt idx="4">
                  <c:v>0</c:v>
                </c:pt>
                <c:pt idx="5">
                  <c:v>0</c:v>
                </c:pt>
                <c:pt idx="6">
                  <c:v>0</c:v>
                </c:pt>
                <c:pt idx="7">
                  <c:v>0</c:v>
                </c:pt>
                <c:pt idx="8">
                  <c:v>0</c:v>
                </c:pt>
                <c:pt idx="9">
                  <c:v>0</c:v>
                </c:pt>
              </c:strCache>
            </c:strRef>
          </c:cat>
          <c:val>
            <c:numRef>
              <c:f>'6 Radardiagram NW samenwerking'!$O$4:$O$13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v>Rekenkundig gemiddelde deelnemer</c:v>
          </c:tx>
          <c:invertIfNegative val="0"/>
          <c:cat>
            <c:strRef>
              <c:f>'6 Radardiagram NW samenwerking'!$N$4:$N$13</c:f>
              <c:strCache>
                <c:ptCount val="10"/>
                <c:pt idx="0">
                  <c:v>Vul hier de naam in</c:v>
                </c:pt>
                <c:pt idx="1">
                  <c:v>Vul hier de naam in</c:v>
                </c:pt>
                <c:pt idx="2">
                  <c:v>Vul hier de naam in</c:v>
                </c:pt>
                <c:pt idx="3">
                  <c:v>0</c:v>
                </c:pt>
                <c:pt idx="4">
                  <c:v>0</c:v>
                </c:pt>
                <c:pt idx="5">
                  <c:v>0</c:v>
                </c:pt>
                <c:pt idx="6">
                  <c:v>0</c:v>
                </c:pt>
                <c:pt idx="7">
                  <c:v>0</c:v>
                </c:pt>
                <c:pt idx="8">
                  <c:v>0</c:v>
                </c:pt>
                <c:pt idx="9">
                  <c:v>0</c:v>
                </c:pt>
              </c:strCache>
            </c:strRef>
          </c:cat>
          <c:val>
            <c:numRef>
              <c:f>'6 Radardiagram NW samenwerking'!$P$4:$P$13</c:f>
              <c:numCache>
                <c:formatCode>#,##0.0</c:formatCode>
                <c:ptCount val="10"/>
                <c:pt idx="0">
                  <c:v>0</c:v>
                </c:pt>
                <c:pt idx="1">
                  <c:v>0</c:v>
                </c:pt>
                <c:pt idx="2">
                  <c:v>0</c:v>
                </c:pt>
                <c:pt idx="3">
                  <c:v>0</c:v>
                </c:pt>
                <c:pt idx="4">
                  <c:v>0</c:v>
                </c:pt>
                <c:pt idx="5">
                  <c:v>0</c:v>
                </c:pt>
                <c:pt idx="6">
                  <c:v>0</c:v>
                </c:pt>
                <c:pt idx="7" formatCode="0.0">
                  <c:v>0</c:v>
                </c:pt>
                <c:pt idx="8" formatCode="0.0">
                  <c:v>0</c:v>
                </c:pt>
                <c:pt idx="9" formatCode="0.0">
                  <c:v>0</c:v>
                </c:pt>
              </c:numCache>
            </c:numRef>
          </c:val>
        </c:ser>
        <c:dLbls>
          <c:showLegendKey val="0"/>
          <c:showVal val="0"/>
          <c:showCatName val="0"/>
          <c:showSerName val="0"/>
          <c:showPercent val="0"/>
          <c:showBubbleSize val="0"/>
        </c:dLbls>
        <c:gapWidth val="150"/>
        <c:axId val="116035584"/>
        <c:axId val="116037120"/>
      </c:barChart>
      <c:lineChart>
        <c:grouping val="standard"/>
        <c:varyColors val="0"/>
        <c:ser>
          <c:idx val="2"/>
          <c:order val="2"/>
          <c:tx>
            <c:v>Gemiddeld algemeen beeld</c:v>
          </c:tx>
          <c:spPr>
            <a:ln w="38100">
              <a:solidFill>
                <a:schemeClr val="accent1">
                  <a:lumMod val="50000"/>
                </a:schemeClr>
              </a:solidFill>
            </a:ln>
          </c:spPr>
          <c:marker>
            <c:symbol val="none"/>
          </c:marker>
          <c:cat>
            <c:strRef>
              <c:f>'6 Radardiagram NW samenwerking'!$U$4:$U$13</c:f>
              <c:strCache>
                <c:ptCount val="10"/>
                <c:pt idx="0">
                  <c:v>Gemiddeld</c:v>
                </c:pt>
                <c:pt idx="1">
                  <c:v>Gemiddeld</c:v>
                </c:pt>
                <c:pt idx="2">
                  <c:v>Gemiddeld</c:v>
                </c:pt>
                <c:pt idx="3">
                  <c:v>Gemiddeld</c:v>
                </c:pt>
                <c:pt idx="4">
                  <c:v>Gemiddeld</c:v>
                </c:pt>
                <c:pt idx="5">
                  <c:v>Gemiddeld</c:v>
                </c:pt>
                <c:pt idx="6">
                  <c:v>Gemiddeld</c:v>
                </c:pt>
                <c:pt idx="7">
                  <c:v>Gemiddeld</c:v>
                </c:pt>
                <c:pt idx="8">
                  <c:v>Gemiddeld</c:v>
                </c:pt>
                <c:pt idx="9">
                  <c:v>Gemiddeld</c:v>
                </c:pt>
              </c:strCache>
            </c:strRef>
          </c:cat>
          <c:val>
            <c:numRef>
              <c:f>'6 Radardiagram NW samenwerking'!$S$4:$S$13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v>Gemiddeld rekenkundig gemiddelde</c:v>
          </c:tx>
          <c:spPr>
            <a:ln w="38100">
              <a:solidFill>
                <a:schemeClr val="accent6">
                  <a:lumMod val="75000"/>
                </a:schemeClr>
              </a:solidFill>
            </a:ln>
          </c:spPr>
          <c:marker>
            <c:symbol val="none"/>
          </c:marker>
          <c:cat>
            <c:strRef>
              <c:f>'6 Radardiagram NW samenwerking'!$U$4:$U$13</c:f>
              <c:strCache>
                <c:ptCount val="10"/>
                <c:pt idx="0">
                  <c:v>Gemiddeld</c:v>
                </c:pt>
                <c:pt idx="1">
                  <c:v>Gemiddeld</c:v>
                </c:pt>
                <c:pt idx="2">
                  <c:v>Gemiddeld</c:v>
                </c:pt>
                <c:pt idx="3">
                  <c:v>Gemiddeld</c:v>
                </c:pt>
                <c:pt idx="4">
                  <c:v>Gemiddeld</c:v>
                </c:pt>
                <c:pt idx="5">
                  <c:v>Gemiddeld</c:v>
                </c:pt>
                <c:pt idx="6">
                  <c:v>Gemiddeld</c:v>
                </c:pt>
                <c:pt idx="7">
                  <c:v>Gemiddeld</c:v>
                </c:pt>
                <c:pt idx="8">
                  <c:v>Gemiddeld</c:v>
                </c:pt>
                <c:pt idx="9">
                  <c:v>Gemiddeld</c:v>
                </c:pt>
              </c:strCache>
            </c:strRef>
          </c:cat>
          <c:val>
            <c:numRef>
              <c:f>'6 Radardiagram NW samenwerking'!$V$4:$V$13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16035584"/>
        <c:axId val="116037120"/>
      </c:lineChart>
      <c:catAx>
        <c:axId val="116035584"/>
        <c:scaling>
          <c:orientation val="minMax"/>
        </c:scaling>
        <c:delete val="0"/>
        <c:axPos val="b"/>
        <c:numFmt formatCode="General" sourceLinked="1"/>
        <c:majorTickMark val="out"/>
        <c:minorTickMark val="none"/>
        <c:tickLblPos val="nextTo"/>
        <c:txPr>
          <a:bodyPr rot="-3180000" vert="horz"/>
          <a:lstStyle/>
          <a:p>
            <a:pPr>
              <a:defRPr sz="1050" baseline="0">
                <a:solidFill>
                  <a:schemeClr val="accent1">
                    <a:lumMod val="75000"/>
                  </a:schemeClr>
                </a:solidFill>
              </a:defRPr>
            </a:pPr>
            <a:endParaRPr lang="nl-NL"/>
          </a:p>
        </c:txPr>
        <c:crossAx val="116037120"/>
        <c:crosses val="autoZero"/>
        <c:auto val="1"/>
        <c:lblAlgn val="ctr"/>
        <c:lblOffset val="100"/>
        <c:noMultiLvlLbl val="0"/>
      </c:catAx>
      <c:valAx>
        <c:axId val="116037120"/>
        <c:scaling>
          <c:orientation val="minMax"/>
          <c:max val="5"/>
        </c:scaling>
        <c:delete val="0"/>
        <c:axPos val="l"/>
        <c:majorGridlines/>
        <c:numFmt formatCode="General" sourceLinked="1"/>
        <c:majorTickMark val="cross"/>
        <c:minorTickMark val="in"/>
        <c:tickLblPos val="nextTo"/>
        <c:crossAx val="116035584"/>
        <c:crosses val="autoZero"/>
        <c:crossBetween val="between"/>
        <c:majorUnit val="1"/>
        <c:minorUnit val="0.5"/>
      </c:valAx>
    </c:plotArea>
    <c:legend>
      <c:legendPos val="r"/>
      <c:layout>
        <c:manualLayout>
          <c:xMode val="edge"/>
          <c:yMode val="edge"/>
          <c:x val="7.7428006134658847E-2"/>
          <c:y val="0.89643046477850397"/>
          <c:w val="0.85836947745092407"/>
          <c:h val="9.5818140490975479E-2"/>
        </c:manualLayout>
      </c:layout>
      <c:overlay val="0"/>
    </c:legend>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C.</a:t>
            </a:r>
            <a:r>
              <a:rPr lang="en-US" sz="800" baseline="0"/>
              <a:t> Organisatiegraad</a:t>
            </a:r>
            <a:endParaRPr lang="en-US" sz="800"/>
          </a:p>
        </c:rich>
      </c:tx>
      <c:layout>
        <c:manualLayout>
          <c:xMode val="edge"/>
          <c:yMode val="edge"/>
          <c:x val="0.39911856829009767"/>
          <c:y val="9.8037393944574308E-3"/>
        </c:manualLayout>
      </c:layout>
      <c:overlay val="0"/>
    </c:title>
    <c:autoTitleDeleted val="0"/>
    <c:plotArea>
      <c:layout>
        <c:manualLayout>
          <c:layoutTarget val="inner"/>
          <c:xMode val="edge"/>
          <c:yMode val="edge"/>
          <c:x val="0.34873587610059376"/>
          <c:y val="0.16296301113791015"/>
          <c:w val="0.60557472869082851"/>
          <c:h val="0.46590142898804315"/>
        </c:manualLayout>
      </c:layout>
      <c:barChart>
        <c:barDir val="col"/>
        <c:grouping val="clustered"/>
        <c:varyColors val="0"/>
        <c:ser>
          <c:idx val="6"/>
          <c:order val="0"/>
          <c:tx>
            <c:v>gemiddelde</c:v>
          </c:tx>
          <c:invertIfNegative val="0"/>
          <c:cat>
            <c:strRef>
              <c:f>'2 Invoer waarden NWsamenwerking'!$A$16:$A$20</c:f>
              <c:strCache>
                <c:ptCount val="5"/>
                <c:pt idx="0">
                  <c:v>C1</c:v>
                </c:pt>
                <c:pt idx="1">
                  <c:v>C2</c:v>
                </c:pt>
                <c:pt idx="2">
                  <c:v>C3</c:v>
                </c:pt>
                <c:pt idx="3">
                  <c:v>C4</c:v>
                </c:pt>
                <c:pt idx="4">
                  <c:v>C5</c:v>
                </c:pt>
              </c:strCache>
            </c:strRef>
          </c:cat>
          <c:val>
            <c:numRef>
              <c:f>'2 Invoer waarden NWsamenwerking'!$AC$16:$AC$20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496960"/>
        <c:axId val="127498496"/>
      </c:barChart>
      <c:catAx>
        <c:axId val="127496960"/>
        <c:scaling>
          <c:orientation val="minMax"/>
        </c:scaling>
        <c:delete val="0"/>
        <c:axPos val="b"/>
        <c:numFmt formatCode="General" sourceLinked="0"/>
        <c:majorTickMark val="out"/>
        <c:minorTickMark val="none"/>
        <c:tickLblPos val="nextTo"/>
        <c:txPr>
          <a:bodyPr/>
          <a:lstStyle/>
          <a:p>
            <a:pPr>
              <a:defRPr sz="800"/>
            </a:pPr>
            <a:endParaRPr lang="nl-NL"/>
          </a:p>
        </c:txPr>
        <c:crossAx val="127498496"/>
        <c:crosses val="autoZero"/>
        <c:auto val="1"/>
        <c:lblAlgn val="ctr"/>
        <c:lblOffset val="100"/>
        <c:noMultiLvlLbl val="0"/>
      </c:catAx>
      <c:valAx>
        <c:axId val="12749849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49696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D.</a:t>
            </a:r>
            <a:r>
              <a:rPr lang="en-US" sz="800" baseline="0"/>
              <a:t> Proceskwaliteit</a:t>
            </a:r>
            <a:endParaRPr lang="en-US" sz="800"/>
          </a:p>
        </c:rich>
      </c:tx>
      <c:layout>
        <c:manualLayout>
          <c:xMode val="edge"/>
          <c:yMode val="edge"/>
          <c:x val="0.46898759595529849"/>
          <c:y val="9.8037393944574308E-3"/>
        </c:manualLayout>
      </c:layout>
      <c:overlay val="0"/>
    </c:title>
    <c:autoTitleDeleted val="0"/>
    <c:plotArea>
      <c:layout>
        <c:manualLayout>
          <c:layoutTarget val="inner"/>
          <c:xMode val="edge"/>
          <c:yMode val="edge"/>
          <c:x val="0.35213593990406372"/>
          <c:y val="0.16296296296296298"/>
          <c:w val="0.60526475043370143"/>
          <c:h val="0.46590142898804315"/>
        </c:manualLayout>
      </c:layout>
      <c:barChart>
        <c:barDir val="col"/>
        <c:grouping val="clustered"/>
        <c:varyColors val="0"/>
        <c:ser>
          <c:idx val="6"/>
          <c:order val="0"/>
          <c:tx>
            <c:v>Gemiddelde</c:v>
          </c:tx>
          <c:invertIfNegative val="0"/>
          <c:cat>
            <c:strRef>
              <c:f>'2 Invoer waarden NWsamenwerking'!$A$22:$A$25</c:f>
              <c:strCache>
                <c:ptCount val="4"/>
                <c:pt idx="0">
                  <c:v>D1</c:v>
                </c:pt>
                <c:pt idx="1">
                  <c:v>D2</c:v>
                </c:pt>
                <c:pt idx="2">
                  <c:v>D3</c:v>
                </c:pt>
                <c:pt idx="3">
                  <c:v>D4</c:v>
                </c:pt>
              </c:strCache>
            </c:strRef>
          </c:cat>
          <c:val>
            <c:numRef>
              <c:f>'2 Invoer waarden NWsamenwerking'!$AC$22:$AC$25</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7526784"/>
        <c:axId val="127528320"/>
      </c:barChart>
      <c:catAx>
        <c:axId val="127526784"/>
        <c:scaling>
          <c:orientation val="minMax"/>
        </c:scaling>
        <c:delete val="0"/>
        <c:axPos val="b"/>
        <c:numFmt formatCode="General" sourceLinked="0"/>
        <c:majorTickMark val="out"/>
        <c:minorTickMark val="none"/>
        <c:tickLblPos val="nextTo"/>
        <c:txPr>
          <a:bodyPr/>
          <a:lstStyle/>
          <a:p>
            <a:pPr>
              <a:defRPr sz="800"/>
            </a:pPr>
            <a:endParaRPr lang="nl-NL"/>
          </a:p>
        </c:txPr>
        <c:crossAx val="127528320"/>
        <c:crosses val="autoZero"/>
        <c:auto val="1"/>
        <c:lblAlgn val="ctr"/>
        <c:lblOffset val="100"/>
        <c:noMultiLvlLbl val="0"/>
      </c:catAx>
      <c:valAx>
        <c:axId val="127528320"/>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52678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E. Commitment</a:t>
            </a:r>
          </a:p>
        </c:rich>
      </c:tx>
      <c:layout>
        <c:manualLayout>
          <c:xMode val="edge"/>
          <c:yMode val="edge"/>
          <c:x val="0.39911856829009767"/>
          <c:y val="9.8037393944574308E-3"/>
        </c:manualLayout>
      </c:layout>
      <c:overlay val="0"/>
    </c:title>
    <c:autoTitleDeleted val="0"/>
    <c:plotArea>
      <c:layout>
        <c:manualLayout>
          <c:layoutTarget val="inner"/>
          <c:xMode val="edge"/>
          <c:yMode val="edge"/>
          <c:x val="0.35213593990406372"/>
          <c:y val="0.16296296296296298"/>
          <c:w val="0.56666114659977085"/>
          <c:h val="0.46590142898804315"/>
        </c:manualLayout>
      </c:layout>
      <c:barChart>
        <c:barDir val="col"/>
        <c:grouping val="clustered"/>
        <c:varyColors val="0"/>
        <c:ser>
          <c:idx val="6"/>
          <c:order val="0"/>
          <c:tx>
            <c:v>Gemiddelde</c:v>
          </c:tx>
          <c:invertIfNegative val="0"/>
          <c:cat>
            <c:strRef>
              <c:f>'2 Invoer waarden NWsamenwerking'!$A$27:$A$30</c:f>
              <c:strCache>
                <c:ptCount val="4"/>
                <c:pt idx="0">
                  <c:v>E1</c:v>
                </c:pt>
                <c:pt idx="1">
                  <c:v>E2</c:v>
                </c:pt>
                <c:pt idx="2">
                  <c:v>E3</c:v>
                </c:pt>
                <c:pt idx="3">
                  <c:v>E4</c:v>
                </c:pt>
              </c:strCache>
            </c:strRef>
          </c:cat>
          <c:val>
            <c:numRef>
              <c:f>'2 Invoer waarden NWsamenwerking'!$AC$27:$AC$30</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7536128"/>
        <c:axId val="127554304"/>
      </c:barChart>
      <c:catAx>
        <c:axId val="127536128"/>
        <c:scaling>
          <c:orientation val="minMax"/>
        </c:scaling>
        <c:delete val="0"/>
        <c:axPos val="b"/>
        <c:numFmt formatCode="General" sourceLinked="0"/>
        <c:majorTickMark val="out"/>
        <c:minorTickMark val="none"/>
        <c:tickLblPos val="nextTo"/>
        <c:txPr>
          <a:bodyPr/>
          <a:lstStyle/>
          <a:p>
            <a:pPr>
              <a:defRPr sz="800"/>
            </a:pPr>
            <a:endParaRPr lang="nl-NL"/>
          </a:p>
        </c:txPr>
        <c:crossAx val="127554304"/>
        <c:crosses val="autoZero"/>
        <c:auto val="1"/>
        <c:lblAlgn val="ctr"/>
        <c:lblOffset val="100"/>
        <c:noMultiLvlLbl val="0"/>
      </c:catAx>
      <c:valAx>
        <c:axId val="12755430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536128"/>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a:defRPr/>
            </a:pPr>
            <a:r>
              <a:rPr lang="en-US" sz="1600" i="1">
                <a:solidFill>
                  <a:schemeClr val="tx2">
                    <a:lumMod val="75000"/>
                  </a:schemeClr>
                </a:solidFill>
              </a:rPr>
              <a:t>Algemeen</a:t>
            </a:r>
            <a:r>
              <a:rPr lang="en-US" sz="1600" i="1" baseline="0">
                <a:solidFill>
                  <a:schemeClr val="tx2">
                    <a:lumMod val="75000"/>
                  </a:schemeClr>
                </a:solidFill>
              </a:rPr>
              <a:t> beeld over de behaalde resultaten van het netwerk</a:t>
            </a:r>
            <a:endParaRPr lang="en-US" sz="1600" i="1">
              <a:solidFill>
                <a:schemeClr val="tx2">
                  <a:lumMod val="75000"/>
                </a:schemeClr>
              </a:solidFill>
            </a:endParaRPr>
          </a:p>
        </c:rich>
      </c:tx>
      <c:layout>
        <c:manualLayout>
          <c:xMode val="edge"/>
          <c:yMode val="edge"/>
          <c:x val="1.2328234873651102E-2"/>
          <c:y val="5.8011256354393609E-2"/>
        </c:manualLayout>
      </c:layout>
      <c:overlay val="0"/>
    </c:title>
    <c:autoTitleDeleted val="0"/>
    <c:plotArea>
      <c:layout>
        <c:manualLayout>
          <c:layoutTarget val="inner"/>
          <c:xMode val="edge"/>
          <c:yMode val="edge"/>
          <c:x val="0.1022328071358883"/>
          <c:y val="0.18372258533042846"/>
          <c:w val="0.58199720571429614"/>
          <c:h val="0.55235693536673924"/>
        </c:manualLayout>
      </c:layout>
      <c:barChart>
        <c:barDir val="col"/>
        <c:grouping val="clustered"/>
        <c:varyColors val="0"/>
        <c:ser>
          <c:idx val="0"/>
          <c:order val="0"/>
          <c:tx>
            <c:v>Algemeen beeld deelnemer</c:v>
          </c:tx>
          <c:invertIfNegative val="0"/>
          <c:cat>
            <c:strRef>
              <c:f>'7 Radardiagram NW opbrengsten'!$N$4:$N$13</c:f>
              <c:strCache>
                <c:ptCount val="10"/>
                <c:pt idx="0">
                  <c:v>Vul hier de naam in</c:v>
                </c:pt>
                <c:pt idx="1">
                  <c:v>Vul hier de naam in</c:v>
                </c:pt>
                <c:pt idx="2">
                  <c:v>0</c:v>
                </c:pt>
                <c:pt idx="3">
                  <c:v>0</c:v>
                </c:pt>
                <c:pt idx="4">
                  <c:v>0</c:v>
                </c:pt>
                <c:pt idx="5">
                  <c:v>0</c:v>
                </c:pt>
                <c:pt idx="6">
                  <c:v>0</c:v>
                </c:pt>
                <c:pt idx="7">
                  <c:v>0</c:v>
                </c:pt>
                <c:pt idx="8">
                  <c:v>0</c:v>
                </c:pt>
                <c:pt idx="9">
                  <c:v>0</c:v>
                </c:pt>
              </c:strCache>
            </c:strRef>
          </c:cat>
          <c:val>
            <c:numRef>
              <c:f>'7 Radardiagram NW opbrengsten'!$O$4:$O$13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v>Rekenkundig gemiddelde deelnemer</c:v>
          </c:tx>
          <c:invertIfNegative val="0"/>
          <c:cat>
            <c:strRef>
              <c:f>'7 Radardiagram NW opbrengsten'!$N$4:$N$13</c:f>
              <c:strCache>
                <c:ptCount val="10"/>
                <c:pt idx="0">
                  <c:v>Vul hier de naam in</c:v>
                </c:pt>
                <c:pt idx="1">
                  <c:v>Vul hier de naam in</c:v>
                </c:pt>
                <c:pt idx="2">
                  <c:v>0</c:v>
                </c:pt>
                <c:pt idx="3">
                  <c:v>0</c:v>
                </c:pt>
                <c:pt idx="4">
                  <c:v>0</c:v>
                </c:pt>
                <c:pt idx="5">
                  <c:v>0</c:v>
                </c:pt>
                <c:pt idx="6">
                  <c:v>0</c:v>
                </c:pt>
                <c:pt idx="7">
                  <c:v>0</c:v>
                </c:pt>
                <c:pt idx="8">
                  <c:v>0</c:v>
                </c:pt>
                <c:pt idx="9">
                  <c:v>0</c:v>
                </c:pt>
              </c:strCache>
            </c:strRef>
          </c:cat>
          <c:val>
            <c:numRef>
              <c:f>'7 Radardiagram NW opbrengsten'!$P$4:$P$13</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27676800"/>
        <c:axId val="127678336"/>
      </c:barChart>
      <c:lineChart>
        <c:grouping val="standard"/>
        <c:varyColors val="0"/>
        <c:ser>
          <c:idx val="2"/>
          <c:order val="2"/>
          <c:tx>
            <c:v>Gemiddelde algemeen beeld</c:v>
          </c:tx>
          <c:spPr>
            <a:ln w="38100">
              <a:solidFill>
                <a:schemeClr val="accent1">
                  <a:lumMod val="50000"/>
                </a:schemeClr>
              </a:solidFill>
            </a:ln>
          </c:spPr>
          <c:marker>
            <c:symbol val="none"/>
          </c:marker>
          <c:cat>
            <c:strRef>
              <c:f>'7 Radardiagram NW opbrengsten'!$R$4:$R$13</c:f>
              <c:strCache>
                <c:ptCount val="10"/>
                <c:pt idx="0">
                  <c:v>Gemiddeld</c:v>
                </c:pt>
                <c:pt idx="1">
                  <c:v>Gemiddeld</c:v>
                </c:pt>
                <c:pt idx="2">
                  <c:v>Gemiddeld</c:v>
                </c:pt>
                <c:pt idx="3">
                  <c:v>Gemiddeld</c:v>
                </c:pt>
                <c:pt idx="4">
                  <c:v>Gemiddeld</c:v>
                </c:pt>
                <c:pt idx="5">
                  <c:v>Gemiddeld</c:v>
                </c:pt>
                <c:pt idx="6">
                  <c:v>Gemiddeld</c:v>
                </c:pt>
                <c:pt idx="7">
                  <c:v>Gemiddeld</c:v>
                </c:pt>
                <c:pt idx="8">
                  <c:v>Gemiddeld</c:v>
                </c:pt>
                <c:pt idx="9">
                  <c:v>Gemiddeld</c:v>
                </c:pt>
              </c:strCache>
            </c:strRef>
          </c:cat>
          <c:val>
            <c:numRef>
              <c:f>'7 Radardiagram NW opbrengsten'!$S$4:$S$13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v>Gemiddelde rekenkundig</c:v>
          </c:tx>
          <c:spPr>
            <a:ln w="38100">
              <a:solidFill>
                <a:schemeClr val="accent6">
                  <a:lumMod val="75000"/>
                </a:schemeClr>
              </a:solidFill>
            </a:ln>
          </c:spPr>
          <c:marker>
            <c:symbol val="none"/>
          </c:marker>
          <c:cat>
            <c:strRef>
              <c:f>'7 Radardiagram NW opbrengsten'!$R$4:$R$13</c:f>
              <c:strCache>
                <c:ptCount val="10"/>
                <c:pt idx="0">
                  <c:v>Gemiddeld</c:v>
                </c:pt>
                <c:pt idx="1">
                  <c:v>Gemiddeld</c:v>
                </c:pt>
                <c:pt idx="2">
                  <c:v>Gemiddeld</c:v>
                </c:pt>
                <c:pt idx="3">
                  <c:v>Gemiddeld</c:v>
                </c:pt>
                <c:pt idx="4">
                  <c:v>Gemiddeld</c:v>
                </c:pt>
                <c:pt idx="5">
                  <c:v>Gemiddeld</c:v>
                </c:pt>
                <c:pt idx="6">
                  <c:v>Gemiddeld</c:v>
                </c:pt>
                <c:pt idx="7">
                  <c:v>Gemiddeld</c:v>
                </c:pt>
                <c:pt idx="8">
                  <c:v>Gemiddeld</c:v>
                </c:pt>
                <c:pt idx="9">
                  <c:v>Gemiddeld</c:v>
                </c:pt>
              </c:strCache>
            </c:strRef>
          </c:cat>
          <c:val>
            <c:numRef>
              <c:f>'7 Radardiagram NW opbrengsten'!$V$4:$V$13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27676800"/>
        <c:axId val="127678336"/>
      </c:lineChart>
      <c:catAx>
        <c:axId val="127676800"/>
        <c:scaling>
          <c:orientation val="minMax"/>
        </c:scaling>
        <c:delete val="0"/>
        <c:axPos val="b"/>
        <c:numFmt formatCode="General" sourceLinked="1"/>
        <c:majorTickMark val="out"/>
        <c:minorTickMark val="none"/>
        <c:tickLblPos val="nextTo"/>
        <c:txPr>
          <a:bodyPr rot="-3180000" vert="horz"/>
          <a:lstStyle/>
          <a:p>
            <a:pPr>
              <a:defRPr sz="1050" baseline="0">
                <a:solidFill>
                  <a:schemeClr val="accent1">
                    <a:lumMod val="75000"/>
                  </a:schemeClr>
                </a:solidFill>
              </a:defRPr>
            </a:pPr>
            <a:endParaRPr lang="nl-NL"/>
          </a:p>
        </c:txPr>
        <c:crossAx val="127678336"/>
        <c:crosses val="autoZero"/>
        <c:auto val="1"/>
        <c:lblAlgn val="ctr"/>
        <c:lblOffset val="100"/>
        <c:noMultiLvlLbl val="0"/>
      </c:catAx>
      <c:valAx>
        <c:axId val="127678336"/>
        <c:scaling>
          <c:orientation val="minMax"/>
          <c:max val="5"/>
        </c:scaling>
        <c:delete val="0"/>
        <c:axPos val="l"/>
        <c:majorGridlines/>
        <c:numFmt formatCode="General" sourceLinked="1"/>
        <c:majorTickMark val="cross"/>
        <c:minorTickMark val="in"/>
        <c:tickLblPos val="nextTo"/>
        <c:crossAx val="127676800"/>
        <c:crosses val="autoZero"/>
        <c:crossBetween val="between"/>
        <c:majorUnit val="1"/>
        <c:minorUnit val="0.5"/>
      </c:valAx>
    </c:plotArea>
    <c:legend>
      <c:legendPos val="r"/>
      <c:layout>
        <c:manualLayout>
          <c:xMode val="edge"/>
          <c:yMode val="edge"/>
          <c:x val="0.69382677245466551"/>
          <c:y val="0.74886328976034855"/>
          <c:w val="0.24197071113091745"/>
          <c:h val="0.24517283950617283"/>
        </c:manualLayout>
      </c:layout>
      <c:overlay val="0"/>
    </c:legend>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7036537181138354"/>
          <c:y val="0.18297346033477502"/>
          <c:w val="0.41816475781436413"/>
          <c:h val="0.6034423718463332"/>
        </c:manualLayout>
      </c:layout>
      <c:radarChart>
        <c:radarStyle val="marker"/>
        <c:varyColors val="0"/>
        <c:ser>
          <c:idx val="1"/>
          <c:order val="0"/>
          <c:tx>
            <c:v>Mate waarin dit resultaat is gerealiseerd volgens netwerkdeelnemers (gemiddelde)</c:v>
          </c:tx>
          <c:spPr>
            <a:ln w="41275">
              <a:solidFill>
                <a:schemeClr val="tx1">
                  <a:lumMod val="85000"/>
                  <a:lumOff val="15000"/>
                </a:schemeClr>
              </a:solidFill>
            </a:ln>
          </c:spPr>
          <c:marker>
            <c:symbol val="none"/>
          </c:marker>
          <c:cat>
            <c:strRef>
              <c:f>'7 Radardiagram NW opbrengsten'!$A$4:$A$12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'7 Radardiagram NW opbrengsten'!$B$4:$B$12</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11056768"/>
        <c:axId val="111058304"/>
      </c:radarChart>
      <c:catAx>
        <c:axId val="111056768"/>
        <c:scaling>
          <c:orientation val="minMax"/>
        </c:scaling>
        <c:delete val="0"/>
        <c:axPos val="b"/>
        <c:majorGridlines/>
        <c:numFmt formatCode="General" sourceLinked="0"/>
        <c:majorTickMark val="none"/>
        <c:minorTickMark val="none"/>
        <c:tickLblPos val="nextTo"/>
        <c:spPr>
          <a:ln w="9525">
            <a:noFill/>
          </a:ln>
        </c:spPr>
        <c:txPr>
          <a:bodyPr/>
          <a:lstStyle/>
          <a:p>
            <a:pPr algn="ctr">
              <a:defRPr lang="nl-NL" sz="1300" b="0" i="0" u="none" strike="noStrike" kern="1200" baseline="0">
                <a:solidFill>
                  <a:srgbClr val="4F81BD">
                    <a:lumMod val="75000"/>
                  </a:srgbClr>
                </a:solidFill>
                <a:latin typeface="+mn-lt"/>
                <a:ea typeface="+mn-ea"/>
                <a:cs typeface="+mn-cs"/>
              </a:defRPr>
            </a:pPr>
            <a:endParaRPr lang="nl-NL"/>
          </a:p>
        </c:txPr>
        <c:crossAx val="111058304"/>
        <c:crosses val="autoZero"/>
        <c:auto val="1"/>
        <c:lblAlgn val="ctr"/>
        <c:lblOffset val="100"/>
        <c:noMultiLvlLbl val="0"/>
      </c:catAx>
      <c:valAx>
        <c:axId val="111058304"/>
        <c:scaling>
          <c:orientation val="minMax"/>
          <c:max val="5"/>
        </c:scaling>
        <c:delete val="0"/>
        <c:axPos val="l"/>
        <c:majorGridlines/>
        <c:numFmt formatCode="#,##0" sourceLinked="0"/>
        <c:majorTickMark val="none"/>
        <c:minorTickMark val="none"/>
        <c:tickLblPos val="nextTo"/>
        <c:crossAx val="111056768"/>
        <c:crosses val="autoZero"/>
        <c:crossBetween val="between"/>
        <c:majorUnit val="1"/>
        <c:minorUnit val="0.5"/>
      </c:valAx>
    </c:plotArea>
    <c:legend>
      <c:legendPos val="r"/>
      <c:layout>
        <c:manualLayout>
          <c:xMode val="edge"/>
          <c:yMode val="edge"/>
          <c:x val="0.35812267834787059"/>
          <c:y val="0.87379653531637935"/>
          <c:w val="0.30341567245328416"/>
          <c:h val="6.358905158134624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J. Fysieke mijlpalen</a:t>
            </a:r>
          </a:p>
        </c:rich>
      </c:tx>
      <c:layout>
        <c:manualLayout>
          <c:xMode val="edge"/>
          <c:yMode val="edge"/>
          <c:x val="0.46316517698319842"/>
          <c:y val="8.0600265347609085E-2"/>
        </c:manualLayout>
      </c:layout>
      <c:overlay val="0"/>
    </c:title>
    <c:autoTitleDeleted val="0"/>
    <c:plotArea>
      <c:layout>
        <c:manualLayout>
          <c:layoutTarget val="inner"/>
          <c:xMode val="edge"/>
          <c:yMode val="edge"/>
          <c:x val="0.35213577330893114"/>
          <c:y val="0.23375953709106179"/>
          <c:w val="0.6401992642663018"/>
          <c:h val="0.46590142898804315"/>
        </c:manualLayout>
      </c:layout>
      <c:barChart>
        <c:barDir val="col"/>
        <c:grouping val="clustered"/>
        <c:varyColors val="0"/>
        <c:ser>
          <c:idx val="6"/>
          <c:order val="0"/>
          <c:tx>
            <c:v>Gemiddelde</c:v>
          </c:tx>
          <c:invertIfNegative val="0"/>
          <c:cat>
            <c:strRef>
              <c:f>'3 Invoer waarden NW opbrengsten'!$A$7:$A$9</c:f>
              <c:strCache>
                <c:ptCount val="3"/>
                <c:pt idx="0">
                  <c:v>J1</c:v>
                </c:pt>
                <c:pt idx="1">
                  <c:v>J2</c:v>
                </c:pt>
                <c:pt idx="2">
                  <c:v>J3</c:v>
                </c:pt>
              </c:strCache>
            </c:strRef>
          </c:cat>
          <c:val>
            <c:numRef>
              <c:f>'3 Invoer waarden NW opbrengsten'!$AC$7:$AC$9</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127865600"/>
        <c:axId val="127867136"/>
      </c:barChart>
      <c:catAx>
        <c:axId val="127865600"/>
        <c:scaling>
          <c:orientation val="minMax"/>
        </c:scaling>
        <c:delete val="0"/>
        <c:axPos val="b"/>
        <c:numFmt formatCode="General" sourceLinked="0"/>
        <c:majorTickMark val="out"/>
        <c:minorTickMark val="none"/>
        <c:tickLblPos val="nextTo"/>
        <c:txPr>
          <a:bodyPr/>
          <a:lstStyle/>
          <a:p>
            <a:pPr>
              <a:defRPr sz="800"/>
            </a:pPr>
            <a:endParaRPr lang="nl-NL"/>
          </a:p>
        </c:txPr>
        <c:crossAx val="127867136"/>
        <c:crosses val="autoZero"/>
        <c:auto val="1"/>
        <c:lblAlgn val="ctr"/>
        <c:lblOffset val="100"/>
        <c:noMultiLvlLbl val="0"/>
      </c:catAx>
      <c:valAx>
        <c:axId val="12786713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86560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K.</a:t>
            </a:r>
            <a:r>
              <a:rPr lang="nl-NL" sz="800" baseline="0"/>
              <a:t> Tussenproducten</a:t>
            </a:r>
            <a:endParaRPr lang="nl-NL" sz="800"/>
          </a:p>
        </c:rich>
      </c:tx>
      <c:layout>
        <c:manualLayout>
          <c:xMode val="edge"/>
          <c:yMode val="edge"/>
          <c:x val="0.46316525528648539"/>
          <c:y val="9.8039291368914126E-3"/>
        </c:manualLayout>
      </c:layout>
      <c:overlay val="0"/>
    </c:title>
    <c:autoTitleDeleted val="0"/>
    <c:plotArea>
      <c:layout>
        <c:manualLayout>
          <c:layoutTarget val="inner"/>
          <c:xMode val="edge"/>
          <c:yMode val="edge"/>
          <c:x val="0.3346685163926309"/>
          <c:y val="0.16296301113791015"/>
          <c:w val="0.6401992642663018"/>
          <c:h val="0.46590142898804315"/>
        </c:manualLayout>
      </c:layout>
      <c:barChart>
        <c:barDir val="col"/>
        <c:grouping val="clustered"/>
        <c:varyColors val="0"/>
        <c:ser>
          <c:idx val="6"/>
          <c:order val="0"/>
          <c:tx>
            <c:v>Gemiddelde</c:v>
          </c:tx>
          <c:invertIfNegative val="0"/>
          <c:cat>
            <c:strRef>
              <c:f>'3 Invoer waarden NW opbrengsten'!$A$11:$A$12</c:f>
              <c:strCache>
                <c:ptCount val="2"/>
                <c:pt idx="0">
                  <c:v>K1</c:v>
                </c:pt>
                <c:pt idx="1">
                  <c:v>K2</c:v>
                </c:pt>
              </c:strCache>
            </c:strRef>
          </c:cat>
          <c:val>
            <c:numRef>
              <c:f>'3 Invoer waarden NW opbrengsten'!$AC$11:$AC$12</c:f>
              <c:numCache>
                <c:formatCode>0.0</c:formatCode>
                <c:ptCount val="2"/>
                <c:pt idx="0">
                  <c:v>0</c:v>
                </c:pt>
                <c:pt idx="1">
                  <c:v>0</c:v>
                </c:pt>
              </c:numCache>
            </c:numRef>
          </c:val>
        </c:ser>
        <c:dLbls>
          <c:showLegendKey val="0"/>
          <c:showVal val="0"/>
          <c:showCatName val="0"/>
          <c:showSerName val="0"/>
          <c:showPercent val="0"/>
          <c:showBubbleSize val="0"/>
        </c:dLbls>
        <c:gapWidth val="150"/>
        <c:axId val="127875328"/>
        <c:axId val="127885312"/>
      </c:barChart>
      <c:catAx>
        <c:axId val="127875328"/>
        <c:scaling>
          <c:orientation val="minMax"/>
        </c:scaling>
        <c:delete val="0"/>
        <c:axPos val="b"/>
        <c:numFmt formatCode="General" sourceLinked="0"/>
        <c:majorTickMark val="out"/>
        <c:minorTickMark val="none"/>
        <c:tickLblPos val="nextTo"/>
        <c:txPr>
          <a:bodyPr/>
          <a:lstStyle/>
          <a:p>
            <a:pPr>
              <a:defRPr sz="800"/>
            </a:pPr>
            <a:endParaRPr lang="nl-NL"/>
          </a:p>
        </c:txPr>
        <c:crossAx val="127885312"/>
        <c:crosses val="autoZero"/>
        <c:auto val="1"/>
        <c:lblAlgn val="ctr"/>
        <c:lblOffset val="100"/>
        <c:noMultiLvlLbl val="0"/>
      </c:catAx>
      <c:valAx>
        <c:axId val="12788531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875328"/>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L. Financiële resultaten / planning</a:t>
            </a:r>
          </a:p>
        </c:rich>
      </c:tx>
      <c:layout>
        <c:manualLayout>
          <c:xMode val="edge"/>
          <c:yMode val="edge"/>
          <c:x val="0.30678194637435025"/>
          <c:y val="4.5202002371033258E-2"/>
        </c:manualLayout>
      </c:layout>
      <c:overlay val="0"/>
    </c:title>
    <c:autoTitleDeleted val="0"/>
    <c:plotArea>
      <c:layout>
        <c:manualLayout>
          <c:layoutTarget val="inner"/>
          <c:xMode val="edge"/>
          <c:yMode val="edge"/>
          <c:x val="0.28416200916061962"/>
          <c:y val="0.22196011609886987"/>
          <c:w val="0.71340188358808088"/>
          <c:h val="0.46590142898804315"/>
        </c:manualLayout>
      </c:layout>
      <c:barChart>
        <c:barDir val="col"/>
        <c:grouping val="clustered"/>
        <c:varyColors val="0"/>
        <c:ser>
          <c:idx val="6"/>
          <c:order val="0"/>
          <c:tx>
            <c:v>Gemiddelde</c:v>
          </c:tx>
          <c:invertIfNegative val="0"/>
          <c:cat>
            <c:strRef>
              <c:f>'3 Invoer waarden NW opbrengsten'!$A$14:$A$16</c:f>
              <c:strCache>
                <c:ptCount val="3"/>
                <c:pt idx="0">
                  <c:v>L1</c:v>
                </c:pt>
                <c:pt idx="1">
                  <c:v>L2</c:v>
                </c:pt>
                <c:pt idx="2">
                  <c:v>L3</c:v>
                </c:pt>
              </c:strCache>
            </c:strRef>
          </c:cat>
          <c:val>
            <c:numRef>
              <c:f>'3 Invoer waarden NW opbrengsten'!$AC$14:$AC$16</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127925632"/>
        <c:axId val="127927424"/>
      </c:barChart>
      <c:catAx>
        <c:axId val="127925632"/>
        <c:scaling>
          <c:orientation val="minMax"/>
        </c:scaling>
        <c:delete val="0"/>
        <c:axPos val="b"/>
        <c:numFmt formatCode="General" sourceLinked="0"/>
        <c:majorTickMark val="out"/>
        <c:minorTickMark val="none"/>
        <c:tickLblPos val="nextTo"/>
        <c:txPr>
          <a:bodyPr/>
          <a:lstStyle/>
          <a:p>
            <a:pPr>
              <a:defRPr sz="800"/>
            </a:pPr>
            <a:endParaRPr lang="nl-NL"/>
          </a:p>
        </c:txPr>
        <c:crossAx val="127927424"/>
        <c:crosses val="autoZero"/>
        <c:auto val="1"/>
        <c:lblAlgn val="ctr"/>
        <c:lblOffset val="100"/>
        <c:noMultiLvlLbl val="0"/>
      </c:catAx>
      <c:valAx>
        <c:axId val="12792742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925632"/>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 M. Netwerkversterking</a:t>
            </a:r>
          </a:p>
        </c:rich>
      </c:tx>
      <c:layout>
        <c:manualLayout>
          <c:xMode val="edge"/>
          <c:yMode val="edge"/>
          <c:x val="0.28849260782019637"/>
          <c:y val="9.8037393944574308E-3"/>
        </c:manualLayout>
      </c:layout>
      <c:overlay val="0"/>
    </c:title>
    <c:autoTitleDeleted val="0"/>
    <c:plotArea>
      <c:layout>
        <c:manualLayout>
          <c:layoutTarget val="inner"/>
          <c:xMode val="edge"/>
          <c:yMode val="edge"/>
          <c:x val="0.19493046106222928"/>
          <c:y val="0.16296301113791015"/>
          <c:w val="0.7217131298757028"/>
          <c:h val="0.46590142898804315"/>
        </c:manualLayout>
      </c:layout>
      <c:barChart>
        <c:barDir val="col"/>
        <c:grouping val="clustered"/>
        <c:varyColors val="0"/>
        <c:ser>
          <c:idx val="6"/>
          <c:order val="0"/>
          <c:tx>
            <c:v>Gemiddelde</c:v>
          </c:tx>
          <c:invertIfNegative val="0"/>
          <c:cat>
            <c:strRef>
              <c:f>'3 Invoer waarden NW opbrengsten'!$A$18:$A$20</c:f>
              <c:strCache>
                <c:ptCount val="3"/>
                <c:pt idx="0">
                  <c:v>M1</c:v>
                </c:pt>
                <c:pt idx="1">
                  <c:v>M2</c:v>
                </c:pt>
                <c:pt idx="2">
                  <c:v>M3</c:v>
                </c:pt>
              </c:strCache>
            </c:strRef>
          </c:cat>
          <c:val>
            <c:numRef>
              <c:f>'3 Invoer waarden NW opbrengsten'!$AC$18:$AC$20</c:f>
              <c:numCache>
                <c:formatCode>0.0</c:formatCode>
                <c:ptCount val="3"/>
                <c:pt idx="0">
                  <c:v>0</c:v>
                </c:pt>
                <c:pt idx="1">
                  <c:v>0</c:v>
                </c:pt>
                <c:pt idx="2">
                  <c:v>0</c:v>
                </c:pt>
              </c:numCache>
            </c:numRef>
          </c:val>
        </c:ser>
        <c:dLbls>
          <c:showLegendKey val="0"/>
          <c:showVal val="0"/>
          <c:showCatName val="0"/>
          <c:showSerName val="0"/>
          <c:showPercent val="0"/>
          <c:showBubbleSize val="0"/>
        </c:dLbls>
        <c:gapWidth val="150"/>
        <c:axId val="127972096"/>
        <c:axId val="127973632"/>
      </c:barChart>
      <c:catAx>
        <c:axId val="127972096"/>
        <c:scaling>
          <c:orientation val="minMax"/>
        </c:scaling>
        <c:delete val="0"/>
        <c:axPos val="b"/>
        <c:numFmt formatCode="General" sourceLinked="0"/>
        <c:majorTickMark val="out"/>
        <c:minorTickMark val="none"/>
        <c:tickLblPos val="nextTo"/>
        <c:txPr>
          <a:bodyPr/>
          <a:lstStyle/>
          <a:p>
            <a:pPr>
              <a:defRPr sz="800"/>
            </a:pPr>
            <a:endParaRPr lang="nl-NL"/>
          </a:p>
        </c:txPr>
        <c:crossAx val="127973632"/>
        <c:crosses val="autoZero"/>
        <c:auto val="1"/>
        <c:lblAlgn val="ctr"/>
        <c:lblOffset val="100"/>
        <c:noMultiLvlLbl val="0"/>
      </c:catAx>
      <c:valAx>
        <c:axId val="12797363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797209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N.</a:t>
            </a:r>
            <a:r>
              <a:rPr lang="nl-NL" sz="800" baseline="0"/>
              <a:t> Duurzaamheid</a:t>
            </a:r>
            <a:endParaRPr lang="nl-NL" sz="800"/>
          </a:p>
        </c:rich>
      </c:tx>
      <c:layout>
        <c:manualLayout>
          <c:xMode val="edge"/>
          <c:yMode val="edge"/>
          <c:x val="0.44569792006689823"/>
          <c:y val="2.1603160386649372E-2"/>
        </c:manualLayout>
      </c:layout>
      <c:overlay val="0"/>
    </c:title>
    <c:autoTitleDeleted val="0"/>
    <c:plotArea>
      <c:layout>
        <c:manualLayout>
          <c:layoutTarget val="inner"/>
          <c:xMode val="edge"/>
          <c:yMode val="edge"/>
          <c:x val="0.35213593990406372"/>
          <c:y val="0.16296296296296298"/>
          <c:w val="0.6401992642663018"/>
          <c:h val="0.46590142898804315"/>
        </c:manualLayout>
      </c:layout>
      <c:barChart>
        <c:barDir val="col"/>
        <c:grouping val="clustered"/>
        <c:varyColors val="0"/>
        <c:ser>
          <c:idx val="6"/>
          <c:order val="0"/>
          <c:tx>
            <c:v>Gemiddelde</c:v>
          </c:tx>
          <c:invertIfNegative val="0"/>
          <c:cat>
            <c:strRef>
              <c:f>'3 Invoer waarden NW opbrengsten'!$A$22:$A$22</c:f>
              <c:strCache>
                <c:ptCount val="1"/>
                <c:pt idx="0">
                  <c:v>N1</c:v>
                </c:pt>
              </c:strCache>
            </c:strRef>
          </c:cat>
          <c:val>
            <c:numRef>
              <c:f>'3 Invoer waarden NW opbrengsten'!$AC$22:$AC$22</c:f>
              <c:numCache>
                <c:formatCode>0.0</c:formatCode>
                <c:ptCount val="1"/>
                <c:pt idx="0">
                  <c:v>0</c:v>
                </c:pt>
              </c:numCache>
            </c:numRef>
          </c:val>
        </c:ser>
        <c:dLbls>
          <c:showLegendKey val="0"/>
          <c:showVal val="0"/>
          <c:showCatName val="0"/>
          <c:showSerName val="0"/>
          <c:showPercent val="0"/>
          <c:showBubbleSize val="0"/>
        </c:dLbls>
        <c:gapWidth val="150"/>
        <c:axId val="128001920"/>
        <c:axId val="128003456"/>
      </c:barChart>
      <c:catAx>
        <c:axId val="128001920"/>
        <c:scaling>
          <c:orientation val="minMax"/>
        </c:scaling>
        <c:delete val="0"/>
        <c:axPos val="b"/>
        <c:numFmt formatCode="General" sourceLinked="0"/>
        <c:majorTickMark val="out"/>
        <c:minorTickMark val="none"/>
        <c:tickLblPos val="nextTo"/>
        <c:txPr>
          <a:bodyPr/>
          <a:lstStyle/>
          <a:p>
            <a:pPr>
              <a:defRPr sz="800"/>
            </a:pPr>
            <a:endParaRPr lang="nl-NL"/>
          </a:p>
        </c:txPr>
        <c:crossAx val="128003456"/>
        <c:crosses val="autoZero"/>
        <c:auto val="1"/>
        <c:lblAlgn val="ctr"/>
        <c:lblOffset val="100"/>
        <c:noMultiLvlLbl val="0"/>
      </c:catAx>
      <c:valAx>
        <c:axId val="12800345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00192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dLbls>
          <c:showLegendKey val="0"/>
          <c:showVal val="0"/>
          <c:showCatName val="0"/>
          <c:showSerName val="0"/>
          <c:showPercent val="0"/>
          <c:showBubbleSize val="0"/>
        </c:dLbls>
        <c:gapWidth val="150"/>
        <c:axId val="116060928"/>
        <c:axId val="116062464"/>
      </c:barChart>
      <c:catAx>
        <c:axId val="116060928"/>
        <c:scaling>
          <c:orientation val="minMax"/>
        </c:scaling>
        <c:delete val="0"/>
        <c:axPos val="l"/>
        <c:majorTickMark val="out"/>
        <c:minorTickMark val="none"/>
        <c:tickLblPos val="nextTo"/>
        <c:crossAx val="116062464"/>
        <c:crosses val="autoZero"/>
        <c:auto val="1"/>
        <c:lblAlgn val="ctr"/>
        <c:lblOffset val="100"/>
        <c:noMultiLvlLbl val="0"/>
      </c:catAx>
      <c:valAx>
        <c:axId val="116062464"/>
        <c:scaling>
          <c:orientation val="minMax"/>
        </c:scaling>
        <c:delete val="0"/>
        <c:axPos val="b"/>
        <c:majorGridlines/>
        <c:numFmt formatCode="0.0" sourceLinked="1"/>
        <c:majorTickMark val="out"/>
        <c:minorTickMark val="none"/>
        <c:tickLblPos val="nextTo"/>
        <c:crossAx val="116060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O.</a:t>
            </a:r>
            <a:r>
              <a:rPr lang="nl-NL" sz="800" baseline="0"/>
              <a:t> Innovatie</a:t>
            </a:r>
            <a:endParaRPr lang="nl-NL" sz="800"/>
          </a:p>
        </c:rich>
      </c:tx>
      <c:layout>
        <c:manualLayout>
          <c:xMode val="edge"/>
          <c:yMode val="edge"/>
          <c:x val="0.24191325604339581"/>
          <c:y val="6.880084435541714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6"/>
          <c:order val="0"/>
          <c:tx>
            <c:v>Gemiddelde</c:v>
          </c:tx>
          <c:invertIfNegative val="0"/>
          <c:cat>
            <c:strRef>
              <c:f>'3 Invoer waarden NW opbrengsten'!$A$24:$A$25</c:f>
              <c:strCache>
                <c:ptCount val="2"/>
                <c:pt idx="0">
                  <c:v>O1</c:v>
                </c:pt>
                <c:pt idx="1">
                  <c:v>O2</c:v>
                </c:pt>
              </c:strCache>
            </c:strRef>
          </c:cat>
          <c:val>
            <c:numRef>
              <c:f>'3 Invoer waarden NW opbrengsten'!$AC$24:$AC$25</c:f>
              <c:numCache>
                <c:formatCode>0.0</c:formatCode>
                <c:ptCount val="2"/>
                <c:pt idx="0">
                  <c:v>0</c:v>
                </c:pt>
                <c:pt idx="1">
                  <c:v>0</c:v>
                </c:pt>
              </c:numCache>
            </c:numRef>
          </c:val>
        </c:ser>
        <c:dLbls>
          <c:showLegendKey val="0"/>
          <c:showVal val="0"/>
          <c:showCatName val="0"/>
          <c:showSerName val="0"/>
          <c:showPercent val="0"/>
          <c:showBubbleSize val="0"/>
        </c:dLbls>
        <c:gapWidth val="150"/>
        <c:axId val="128015360"/>
        <c:axId val="128045824"/>
      </c:barChart>
      <c:catAx>
        <c:axId val="128015360"/>
        <c:scaling>
          <c:orientation val="minMax"/>
        </c:scaling>
        <c:delete val="0"/>
        <c:axPos val="b"/>
        <c:numFmt formatCode="General" sourceLinked="0"/>
        <c:majorTickMark val="out"/>
        <c:minorTickMark val="none"/>
        <c:tickLblPos val="nextTo"/>
        <c:txPr>
          <a:bodyPr/>
          <a:lstStyle/>
          <a:p>
            <a:pPr>
              <a:defRPr sz="800"/>
            </a:pPr>
            <a:endParaRPr lang="nl-NL"/>
          </a:p>
        </c:txPr>
        <c:crossAx val="128045824"/>
        <c:crosses val="autoZero"/>
        <c:auto val="1"/>
        <c:lblAlgn val="ctr"/>
        <c:lblOffset val="100"/>
        <c:noMultiLvlLbl val="0"/>
      </c:catAx>
      <c:valAx>
        <c:axId val="12804582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01536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P. Bereik</a:t>
            </a:r>
          </a:p>
        </c:rich>
      </c:tx>
      <c:layout>
        <c:manualLayout>
          <c:xMode val="edge"/>
          <c:yMode val="edge"/>
          <c:x val="0.23026841809919568"/>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6"/>
          <c:order val="0"/>
          <c:invertIfNegative val="0"/>
          <c:cat>
            <c:strRef>
              <c:f>'3 Invoer waarden NW opbrengsten'!$A$27:$A$28</c:f>
              <c:strCache>
                <c:ptCount val="2"/>
                <c:pt idx="0">
                  <c:v>P1</c:v>
                </c:pt>
                <c:pt idx="1">
                  <c:v>P2</c:v>
                </c:pt>
              </c:strCache>
            </c:strRef>
          </c:cat>
          <c:val>
            <c:numRef>
              <c:f>'3 Invoer waarden NW opbrengsten'!$AC$27:$AC$28</c:f>
              <c:numCache>
                <c:formatCode>0.0</c:formatCode>
                <c:ptCount val="2"/>
                <c:pt idx="0">
                  <c:v>0</c:v>
                </c:pt>
                <c:pt idx="1">
                  <c:v>0</c:v>
                </c:pt>
              </c:numCache>
            </c:numRef>
          </c:val>
        </c:ser>
        <c:dLbls>
          <c:showLegendKey val="0"/>
          <c:showVal val="0"/>
          <c:showCatName val="0"/>
          <c:showSerName val="0"/>
          <c:showPercent val="0"/>
          <c:showBubbleSize val="0"/>
        </c:dLbls>
        <c:gapWidth val="150"/>
        <c:axId val="128086400"/>
        <c:axId val="128087936"/>
      </c:barChart>
      <c:catAx>
        <c:axId val="128086400"/>
        <c:scaling>
          <c:orientation val="minMax"/>
        </c:scaling>
        <c:delete val="0"/>
        <c:axPos val="b"/>
        <c:numFmt formatCode="General" sourceLinked="0"/>
        <c:majorTickMark val="out"/>
        <c:minorTickMark val="none"/>
        <c:tickLblPos val="nextTo"/>
        <c:txPr>
          <a:bodyPr/>
          <a:lstStyle/>
          <a:p>
            <a:pPr>
              <a:defRPr sz="800"/>
            </a:pPr>
            <a:endParaRPr lang="nl-NL"/>
          </a:p>
        </c:txPr>
        <c:crossAx val="128087936"/>
        <c:crosses val="autoZero"/>
        <c:auto val="1"/>
        <c:lblAlgn val="ctr"/>
        <c:lblOffset val="100"/>
        <c:noMultiLvlLbl val="0"/>
      </c:catAx>
      <c:valAx>
        <c:axId val="12808793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08640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Q. Zichtbaarheid</a:t>
            </a:r>
          </a:p>
        </c:rich>
      </c:tx>
      <c:layout>
        <c:manualLayout>
          <c:xMode val="edge"/>
          <c:yMode val="edge"/>
          <c:x val="0.20115632323869534"/>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6"/>
          <c:order val="0"/>
          <c:invertIfNegative val="0"/>
          <c:cat>
            <c:strRef>
              <c:f>'3 Invoer waarden NW opbrengsten'!$A$30:$A$31</c:f>
              <c:strCache>
                <c:ptCount val="2"/>
                <c:pt idx="0">
                  <c:v>Q1</c:v>
                </c:pt>
                <c:pt idx="1">
                  <c:v>Q2</c:v>
                </c:pt>
              </c:strCache>
            </c:strRef>
          </c:cat>
          <c:val>
            <c:numRef>
              <c:f>'3 Invoer waarden NW opbrengsten'!$AC$30:$AC$31</c:f>
              <c:numCache>
                <c:formatCode>0.0</c:formatCode>
                <c:ptCount val="2"/>
                <c:pt idx="0">
                  <c:v>0</c:v>
                </c:pt>
                <c:pt idx="1">
                  <c:v>0</c:v>
                </c:pt>
              </c:numCache>
            </c:numRef>
          </c:val>
        </c:ser>
        <c:dLbls>
          <c:showLegendKey val="0"/>
          <c:showVal val="0"/>
          <c:showCatName val="0"/>
          <c:showSerName val="0"/>
          <c:showPercent val="0"/>
          <c:showBubbleSize val="0"/>
        </c:dLbls>
        <c:gapWidth val="150"/>
        <c:axId val="128136704"/>
        <c:axId val="128138240"/>
      </c:barChart>
      <c:catAx>
        <c:axId val="128136704"/>
        <c:scaling>
          <c:orientation val="minMax"/>
        </c:scaling>
        <c:delete val="0"/>
        <c:axPos val="b"/>
        <c:numFmt formatCode="General" sourceLinked="0"/>
        <c:majorTickMark val="out"/>
        <c:minorTickMark val="none"/>
        <c:tickLblPos val="nextTo"/>
        <c:txPr>
          <a:bodyPr/>
          <a:lstStyle/>
          <a:p>
            <a:pPr>
              <a:defRPr sz="800"/>
            </a:pPr>
            <a:endParaRPr lang="nl-NL"/>
          </a:p>
        </c:txPr>
        <c:crossAx val="128138240"/>
        <c:crosses val="autoZero"/>
        <c:auto val="1"/>
        <c:lblAlgn val="ctr"/>
        <c:lblOffset val="100"/>
        <c:noMultiLvlLbl val="0"/>
      </c:catAx>
      <c:valAx>
        <c:axId val="128138240"/>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13670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R. Bijdrage aan organisatiedoelen</a:t>
            </a:r>
          </a:p>
        </c:rich>
      </c:tx>
      <c:layout>
        <c:manualLayout>
          <c:xMode val="edge"/>
          <c:yMode val="edge"/>
          <c:x val="0.11964245762929439"/>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6"/>
          <c:order val="0"/>
          <c:invertIfNegative val="0"/>
          <c:cat>
            <c:strRef>
              <c:f>'3 Invoer waarden NW opbrengsten'!$A$33:$A$34</c:f>
              <c:strCache>
                <c:ptCount val="2"/>
                <c:pt idx="0">
                  <c:v>R1</c:v>
                </c:pt>
                <c:pt idx="1">
                  <c:v>R2</c:v>
                </c:pt>
              </c:strCache>
            </c:strRef>
          </c:cat>
          <c:val>
            <c:numRef>
              <c:f>'3 Invoer waarden NW opbrengsten'!$AC$33:$AC$34</c:f>
              <c:numCache>
                <c:formatCode>0.0</c:formatCode>
                <c:ptCount val="2"/>
                <c:pt idx="0">
                  <c:v>0</c:v>
                </c:pt>
                <c:pt idx="1">
                  <c:v>0</c:v>
                </c:pt>
              </c:numCache>
            </c:numRef>
          </c:val>
        </c:ser>
        <c:dLbls>
          <c:showLegendKey val="0"/>
          <c:showVal val="0"/>
          <c:showCatName val="0"/>
          <c:showSerName val="0"/>
          <c:showPercent val="0"/>
          <c:showBubbleSize val="0"/>
        </c:dLbls>
        <c:gapWidth val="150"/>
        <c:axId val="128146048"/>
        <c:axId val="128168320"/>
      </c:barChart>
      <c:catAx>
        <c:axId val="128146048"/>
        <c:scaling>
          <c:orientation val="minMax"/>
        </c:scaling>
        <c:delete val="0"/>
        <c:axPos val="b"/>
        <c:numFmt formatCode="General" sourceLinked="0"/>
        <c:majorTickMark val="out"/>
        <c:minorTickMark val="none"/>
        <c:tickLblPos val="nextTo"/>
        <c:txPr>
          <a:bodyPr/>
          <a:lstStyle/>
          <a:p>
            <a:pPr>
              <a:defRPr sz="800"/>
            </a:pPr>
            <a:endParaRPr lang="nl-NL"/>
          </a:p>
        </c:txPr>
        <c:crossAx val="128168320"/>
        <c:crosses val="autoZero"/>
        <c:auto val="1"/>
        <c:lblAlgn val="ctr"/>
        <c:lblOffset val="100"/>
        <c:noMultiLvlLbl val="0"/>
      </c:catAx>
      <c:valAx>
        <c:axId val="128168320"/>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146048"/>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46808877098004"/>
          <c:y val="0.21139766171174793"/>
          <c:w val="0.30948578538358512"/>
          <c:h val="0.51816986221938877"/>
        </c:manualLayout>
      </c:layout>
      <c:radarChart>
        <c:radarStyle val="marker"/>
        <c:varyColors val="0"/>
        <c:ser>
          <c:idx val="1"/>
          <c:order val="0"/>
          <c:tx>
            <c:strRef>
              <c:f>'7 Radardiagram NW opbrengsten'!$B$3</c:f>
              <c:strCache>
                <c:ptCount val="1"/>
                <c:pt idx="0">
                  <c:v>Gemiddelde</c:v>
                </c:pt>
              </c:strCache>
            </c:strRef>
          </c:tx>
          <c:spPr>
            <a:ln w="31750">
              <a:solidFill>
                <a:schemeClr val="tx1">
                  <a:lumMod val="75000"/>
                  <a:lumOff val="25000"/>
                </a:schemeClr>
              </a:solidFill>
              <a:prstDash val="sysDash"/>
            </a:ln>
          </c:spPr>
          <c:marker>
            <c:symbol val="none"/>
          </c:marker>
          <c:cat>
            <c:strRef>
              <c:f>'7 Radardiagram NW opbrengsten'!$A$4:$A$12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'7 Radardiagram NW opbrengsten'!$B$4:$B$12</c:f>
              <c:numCache>
                <c:formatCode>0.00</c:formatCode>
                <c:ptCount val="9"/>
                <c:pt idx="0">
                  <c:v>0</c:v>
                </c:pt>
                <c:pt idx="1">
                  <c:v>0</c:v>
                </c:pt>
                <c:pt idx="2">
                  <c:v>0</c:v>
                </c:pt>
                <c:pt idx="3">
                  <c:v>0</c:v>
                </c:pt>
                <c:pt idx="4">
                  <c:v>0</c:v>
                </c:pt>
                <c:pt idx="5">
                  <c:v>0</c:v>
                </c:pt>
                <c:pt idx="6">
                  <c:v>0</c:v>
                </c:pt>
                <c:pt idx="7">
                  <c:v>0</c:v>
                </c:pt>
                <c:pt idx="8">
                  <c:v>0</c:v>
                </c:pt>
              </c:numCache>
            </c:numRef>
          </c:val>
        </c:ser>
        <c:ser>
          <c:idx val="0"/>
          <c:order val="1"/>
          <c:tx>
            <c:strRef>
              <c:f>'7 Radardiagram NW opbrengsten'!$C$3</c:f>
              <c:strCache>
                <c:ptCount val="1"/>
                <c:pt idx="0">
                  <c:v>Vul hier de naam in</c:v>
                </c:pt>
              </c:strCache>
            </c:strRef>
          </c:tx>
          <c:marker>
            <c:symbol val="none"/>
          </c:marker>
          <c:cat>
            <c:strRef>
              <c:f>'7 Radardiagram NW opbrengsten'!$A$4:$A$12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'7 Radardiagram NW opbrengsten'!$C$4:$C$12</c:f>
              <c:numCache>
                <c:formatCode>0.00</c:formatCode>
                <c:ptCount val="9"/>
                <c:pt idx="0">
                  <c:v>0</c:v>
                </c:pt>
                <c:pt idx="1">
                  <c:v>0</c:v>
                </c:pt>
                <c:pt idx="2">
                  <c:v>0</c:v>
                </c:pt>
                <c:pt idx="3">
                  <c:v>0</c:v>
                </c:pt>
                <c:pt idx="4">
                  <c:v>0</c:v>
                </c:pt>
                <c:pt idx="5">
                  <c:v>0</c:v>
                </c:pt>
                <c:pt idx="6">
                  <c:v>0</c:v>
                </c:pt>
                <c:pt idx="7">
                  <c:v>0</c:v>
                </c:pt>
                <c:pt idx="8">
                  <c:v>0</c:v>
                </c:pt>
              </c:numCache>
            </c:numRef>
          </c:val>
        </c:ser>
        <c:ser>
          <c:idx val="2"/>
          <c:order val="2"/>
          <c:tx>
            <c:strRef>
              <c:f>'7 Radardiagram NW opbrengsten'!$D$3</c:f>
              <c:strCache>
                <c:ptCount val="1"/>
                <c:pt idx="0">
                  <c:v>Vul hier de naam in</c:v>
                </c:pt>
              </c:strCache>
            </c:strRef>
          </c:tx>
          <c:spPr>
            <a:ln>
              <a:solidFill>
                <a:schemeClr val="accent2">
                  <a:lumMod val="75000"/>
                </a:schemeClr>
              </a:solidFill>
            </a:ln>
          </c:spPr>
          <c:marker>
            <c:symbol val="none"/>
          </c:marker>
          <c:cat>
            <c:strRef>
              <c:f>'7 Radardiagram NW opbrengsten'!$A$4:$A$12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'7 Radardiagram NW opbrengsten'!$D$4:$D$12</c:f>
              <c:numCache>
                <c:formatCode>0.00</c:formatCode>
                <c:ptCount val="9"/>
                <c:pt idx="0">
                  <c:v>0</c:v>
                </c:pt>
                <c:pt idx="1">
                  <c:v>0</c:v>
                </c:pt>
                <c:pt idx="2">
                  <c:v>0</c:v>
                </c:pt>
                <c:pt idx="3">
                  <c:v>0</c:v>
                </c:pt>
                <c:pt idx="4">
                  <c:v>0</c:v>
                </c:pt>
                <c:pt idx="5">
                  <c:v>0</c:v>
                </c:pt>
                <c:pt idx="6">
                  <c:v>0</c:v>
                </c:pt>
                <c:pt idx="7">
                  <c:v>0</c:v>
                </c:pt>
                <c:pt idx="8">
                  <c:v>0</c:v>
                </c:pt>
              </c:numCache>
            </c:numRef>
          </c:val>
        </c:ser>
        <c:ser>
          <c:idx val="3"/>
          <c:order val="3"/>
          <c:tx>
            <c:strRef>
              <c:f>'7 Radardiagram NW opbrengsten'!$E$3</c:f>
              <c:strCache>
                <c:ptCount val="1"/>
                <c:pt idx="0">
                  <c:v>0</c:v>
                </c:pt>
              </c:strCache>
            </c:strRef>
          </c:tx>
          <c:spPr>
            <a:ln>
              <a:solidFill>
                <a:schemeClr val="accent3"/>
              </a:solidFill>
            </a:ln>
          </c:spPr>
          <c:marker>
            <c:symbol val="none"/>
          </c:marker>
          <c:cat>
            <c:strRef>
              <c:f>'7 Radardiagram NW opbrengsten'!$A$4:$A$12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'7 Radardiagram NW opbrengsten'!$E$4:$E$12</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28321792"/>
        <c:axId val="128331776"/>
      </c:radarChart>
      <c:catAx>
        <c:axId val="128321792"/>
        <c:scaling>
          <c:orientation val="minMax"/>
        </c:scaling>
        <c:delete val="0"/>
        <c:axPos val="b"/>
        <c:majorGridlines/>
        <c:numFmt formatCode="General" sourceLinked="0"/>
        <c:majorTickMark val="none"/>
        <c:minorTickMark val="none"/>
        <c:tickLblPos val="nextTo"/>
        <c:txPr>
          <a:bodyPr/>
          <a:lstStyle/>
          <a:p>
            <a:pPr>
              <a:defRPr sz="1300">
                <a:solidFill>
                  <a:schemeClr val="accent1">
                    <a:lumMod val="75000"/>
                  </a:schemeClr>
                </a:solidFill>
              </a:defRPr>
            </a:pPr>
            <a:endParaRPr lang="nl-NL"/>
          </a:p>
        </c:txPr>
        <c:crossAx val="128331776"/>
        <c:crosses val="autoZero"/>
        <c:auto val="1"/>
        <c:lblAlgn val="ctr"/>
        <c:lblOffset val="100"/>
        <c:noMultiLvlLbl val="0"/>
      </c:catAx>
      <c:valAx>
        <c:axId val="128331776"/>
        <c:scaling>
          <c:orientation val="minMax"/>
          <c:max val="5"/>
        </c:scaling>
        <c:delete val="0"/>
        <c:axPos val="l"/>
        <c:majorGridlines/>
        <c:numFmt formatCode="#,##0" sourceLinked="0"/>
        <c:majorTickMark val="none"/>
        <c:minorTickMark val="in"/>
        <c:tickLblPos val="nextTo"/>
        <c:crossAx val="128321792"/>
        <c:crosses val="autoZero"/>
        <c:crossBetween val="between"/>
        <c:majorUnit val="1"/>
        <c:minorUnit val="0.5"/>
      </c:valAx>
    </c:plotArea>
    <c:legend>
      <c:legendPos val="r"/>
      <c:layout>
        <c:manualLayout>
          <c:xMode val="edge"/>
          <c:yMode val="edge"/>
          <c:x val="0.2025786033318818"/>
          <c:y val="0.8147616992316522"/>
          <c:w val="0.54598591767144244"/>
          <c:h val="0.18523830076834782"/>
        </c:manualLayout>
      </c:layout>
      <c:overlay val="1"/>
      <c:spPr>
        <a:solidFill>
          <a:schemeClr val="bg2"/>
        </a:solidFill>
        <a:ln>
          <a:noFill/>
        </a:ln>
      </c:spPr>
    </c:legend>
    <c:plotVisOnly val="1"/>
    <c:dispBlanksAs val="gap"/>
    <c:showDLblsOverMax val="0"/>
  </c:chart>
  <c:spPr>
    <a:ln>
      <a:noFill/>
    </a:ln>
  </c:sp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J. Fysieke mijlpalen</a:t>
            </a:r>
          </a:p>
        </c:rich>
      </c:tx>
      <c:layout>
        <c:manualLayout>
          <c:xMode val="edge"/>
          <c:yMode val="edge"/>
          <c:x val="0.46316517698319842"/>
          <c:y val="8.0600265347609085E-2"/>
        </c:manualLayout>
      </c:layout>
      <c:overlay val="0"/>
    </c:title>
    <c:autoTitleDeleted val="0"/>
    <c:plotArea>
      <c:layout>
        <c:manualLayout>
          <c:layoutTarget val="inner"/>
          <c:xMode val="edge"/>
          <c:yMode val="edge"/>
          <c:x val="0.35213577330893114"/>
          <c:y val="0.23375953709106179"/>
          <c:w val="0.6401992642663018"/>
          <c:h val="0.46590142898804315"/>
        </c:manualLayout>
      </c:layout>
      <c:barChart>
        <c:barDir val="col"/>
        <c:grouping val="clustered"/>
        <c:varyColors val="0"/>
        <c:ser>
          <c:idx val="0"/>
          <c:order val="0"/>
          <c:invertIfNegative val="0"/>
          <c:cat>
            <c:strRef>
              <c:f>'3 Invoer waarden NW opbrengsten'!$A$7:$A$9</c:f>
              <c:strCache>
                <c:ptCount val="3"/>
                <c:pt idx="0">
                  <c:v>J1</c:v>
                </c:pt>
                <c:pt idx="1">
                  <c:v>J2</c:v>
                </c:pt>
                <c:pt idx="2">
                  <c:v>J3</c:v>
                </c:pt>
              </c:strCache>
            </c:strRef>
          </c:cat>
          <c:val>
            <c:numRef>
              <c:f>'3 Invoer waarden NW opbrengsten'!$D$7:$D$9</c:f>
              <c:numCache>
                <c:formatCode>0.0</c:formatCode>
                <c:ptCount val="3"/>
              </c:numCache>
            </c:numRef>
          </c:val>
        </c:ser>
        <c:ser>
          <c:idx val="1"/>
          <c:order val="1"/>
          <c:invertIfNegative val="0"/>
          <c:cat>
            <c:strRef>
              <c:f>'3 Invoer waarden NW opbrengsten'!$A$7:$A$9</c:f>
              <c:strCache>
                <c:ptCount val="3"/>
                <c:pt idx="0">
                  <c:v>J1</c:v>
                </c:pt>
                <c:pt idx="1">
                  <c:v>J2</c:v>
                </c:pt>
                <c:pt idx="2">
                  <c:v>J3</c:v>
                </c:pt>
              </c:strCache>
            </c:strRef>
          </c:cat>
          <c:val>
            <c:numRef>
              <c:f>'3 Invoer waarden NW opbrengsten'!$E$7:$E$9</c:f>
              <c:numCache>
                <c:formatCode>0.0</c:formatCode>
                <c:ptCount val="3"/>
              </c:numCache>
            </c:numRef>
          </c:val>
        </c:ser>
        <c:ser>
          <c:idx val="2"/>
          <c:order val="2"/>
          <c:invertIfNegative val="0"/>
          <c:cat>
            <c:strRef>
              <c:f>'3 Invoer waarden NW opbrengsten'!$A$7:$A$9</c:f>
              <c:strCache>
                <c:ptCount val="3"/>
                <c:pt idx="0">
                  <c:v>J1</c:v>
                </c:pt>
                <c:pt idx="1">
                  <c:v>J2</c:v>
                </c:pt>
                <c:pt idx="2">
                  <c:v>J3</c:v>
                </c:pt>
              </c:strCache>
            </c:strRef>
          </c:cat>
          <c:val>
            <c:numRef>
              <c:f>'3 Invoer waarden NW opbrengsten'!$F$7:$F$9</c:f>
              <c:numCache>
                <c:formatCode>0.0</c:formatCode>
                <c:ptCount val="3"/>
              </c:numCache>
            </c:numRef>
          </c:val>
        </c:ser>
        <c:dLbls>
          <c:showLegendKey val="0"/>
          <c:showVal val="0"/>
          <c:showCatName val="0"/>
          <c:showSerName val="0"/>
          <c:showPercent val="0"/>
          <c:showBubbleSize val="0"/>
        </c:dLbls>
        <c:gapWidth val="284"/>
        <c:axId val="128395520"/>
        <c:axId val="128405888"/>
      </c:barChart>
      <c:lineChart>
        <c:grouping val="standard"/>
        <c:varyColors val="0"/>
        <c:ser>
          <c:idx val="7"/>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c:spPr>
          </c:marker>
          <c:cat>
            <c:strRef>
              <c:f>'3 Invoer waarden NW opbrengsten'!$A$7:$A$9</c:f>
              <c:strCache>
                <c:ptCount val="3"/>
                <c:pt idx="0">
                  <c:v>J1</c:v>
                </c:pt>
                <c:pt idx="1">
                  <c:v>J2</c:v>
                </c:pt>
                <c:pt idx="2">
                  <c:v>J3</c:v>
                </c:pt>
              </c:strCache>
            </c:strRef>
          </c:cat>
          <c:val>
            <c:numRef>
              <c:f>'3 Invoer waarden NW opbrengsten'!$AC$7:$AC$9</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8395520"/>
        <c:axId val="128405888"/>
      </c:lineChart>
      <c:catAx>
        <c:axId val="128395520"/>
        <c:scaling>
          <c:orientation val="minMax"/>
        </c:scaling>
        <c:delete val="0"/>
        <c:axPos val="b"/>
        <c:numFmt formatCode="General" sourceLinked="0"/>
        <c:majorTickMark val="out"/>
        <c:minorTickMark val="none"/>
        <c:tickLblPos val="nextTo"/>
        <c:txPr>
          <a:bodyPr/>
          <a:lstStyle/>
          <a:p>
            <a:pPr>
              <a:defRPr sz="800"/>
            </a:pPr>
            <a:endParaRPr lang="nl-NL"/>
          </a:p>
        </c:txPr>
        <c:crossAx val="128405888"/>
        <c:crosses val="autoZero"/>
        <c:auto val="1"/>
        <c:lblAlgn val="ctr"/>
        <c:lblOffset val="100"/>
        <c:noMultiLvlLbl val="0"/>
      </c:catAx>
      <c:valAx>
        <c:axId val="12840588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39552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K.</a:t>
            </a:r>
            <a:r>
              <a:rPr lang="nl-NL" sz="800" baseline="0"/>
              <a:t> Tussenproducten</a:t>
            </a:r>
            <a:endParaRPr lang="nl-NL" sz="800"/>
          </a:p>
        </c:rich>
      </c:tx>
      <c:layout>
        <c:manualLayout>
          <c:xMode val="edge"/>
          <c:yMode val="edge"/>
          <c:x val="0.46316525528648539"/>
          <c:y val="9.8039291368914126E-3"/>
        </c:manualLayout>
      </c:layout>
      <c:overlay val="0"/>
    </c:title>
    <c:autoTitleDeleted val="0"/>
    <c:plotArea>
      <c:layout>
        <c:manualLayout>
          <c:layoutTarget val="inner"/>
          <c:xMode val="edge"/>
          <c:yMode val="edge"/>
          <c:x val="0.3346685163926309"/>
          <c:y val="0.16296301113791015"/>
          <c:w val="0.6401992642663018"/>
          <c:h val="0.46590142898804315"/>
        </c:manualLayout>
      </c:layout>
      <c:barChart>
        <c:barDir val="col"/>
        <c:grouping val="clustered"/>
        <c:varyColors val="0"/>
        <c:ser>
          <c:idx val="0"/>
          <c:order val="0"/>
          <c:invertIfNegative val="0"/>
          <c:cat>
            <c:strRef>
              <c:f>'3 Invoer waarden NW opbrengsten'!$A$11:$A$12</c:f>
              <c:strCache>
                <c:ptCount val="2"/>
                <c:pt idx="0">
                  <c:v>K1</c:v>
                </c:pt>
                <c:pt idx="1">
                  <c:v>K2</c:v>
                </c:pt>
              </c:strCache>
            </c:strRef>
          </c:cat>
          <c:val>
            <c:numRef>
              <c:f>'3 Invoer waarden NW opbrengsten'!$D$11:$D$12</c:f>
              <c:numCache>
                <c:formatCode>0.0</c:formatCode>
                <c:ptCount val="2"/>
              </c:numCache>
            </c:numRef>
          </c:val>
        </c:ser>
        <c:ser>
          <c:idx val="1"/>
          <c:order val="1"/>
          <c:invertIfNegative val="0"/>
          <c:cat>
            <c:strRef>
              <c:f>'3 Invoer waarden NW opbrengsten'!$A$11:$A$12</c:f>
              <c:strCache>
                <c:ptCount val="2"/>
                <c:pt idx="0">
                  <c:v>K1</c:v>
                </c:pt>
                <c:pt idx="1">
                  <c:v>K2</c:v>
                </c:pt>
              </c:strCache>
            </c:strRef>
          </c:cat>
          <c:val>
            <c:numRef>
              <c:f>'3 Invoer waarden NW opbrengsten'!$E$11:$E$12</c:f>
              <c:numCache>
                <c:formatCode>0.0</c:formatCode>
                <c:ptCount val="2"/>
              </c:numCache>
            </c:numRef>
          </c:val>
        </c:ser>
        <c:ser>
          <c:idx val="2"/>
          <c:order val="2"/>
          <c:invertIfNegative val="0"/>
          <c:cat>
            <c:strRef>
              <c:f>'3 Invoer waarden NW opbrengsten'!$A$11:$A$12</c:f>
              <c:strCache>
                <c:ptCount val="2"/>
                <c:pt idx="0">
                  <c:v>K1</c:v>
                </c:pt>
                <c:pt idx="1">
                  <c:v>K2</c:v>
                </c:pt>
              </c:strCache>
            </c:strRef>
          </c:cat>
          <c:val>
            <c:numRef>
              <c:f>'3 Invoer waarden NW opbrengsten'!$F$11:$F$12</c:f>
              <c:numCache>
                <c:formatCode>0.0</c:formatCode>
                <c:ptCount val="2"/>
              </c:numCache>
            </c:numRef>
          </c:val>
        </c:ser>
        <c:dLbls>
          <c:showLegendKey val="0"/>
          <c:showVal val="0"/>
          <c:showCatName val="0"/>
          <c:showSerName val="0"/>
          <c:showPercent val="0"/>
          <c:showBubbleSize val="0"/>
        </c:dLbls>
        <c:gapWidth val="284"/>
        <c:axId val="128420096"/>
        <c:axId val="128426368"/>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opbrengsten'!$A$11:$A$12</c:f>
              <c:strCache>
                <c:ptCount val="2"/>
                <c:pt idx="0">
                  <c:v>K1</c:v>
                </c:pt>
                <c:pt idx="1">
                  <c:v>K2</c:v>
                </c:pt>
              </c:strCache>
            </c:strRef>
          </c:cat>
          <c:val>
            <c:numRef>
              <c:f>'3 Invoer waarden NW opbrengsten'!$AC$11:$AC$12</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8420096"/>
        <c:axId val="128426368"/>
      </c:lineChart>
      <c:catAx>
        <c:axId val="128420096"/>
        <c:scaling>
          <c:orientation val="minMax"/>
        </c:scaling>
        <c:delete val="0"/>
        <c:axPos val="b"/>
        <c:numFmt formatCode="General" sourceLinked="0"/>
        <c:majorTickMark val="out"/>
        <c:minorTickMark val="none"/>
        <c:tickLblPos val="nextTo"/>
        <c:txPr>
          <a:bodyPr/>
          <a:lstStyle/>
          <a:p>
            <a:pPr>
              <a:defRPr sz="800"/>
            </a:pPr>
            <a:endParaRPr lang="nl-NL"/>
          </a:p>
        </c:txPr>
        <c:crossAx val="128426368"/>
        <c:crosses val="autoZero"/>
        <c:auto val="1"/>
        <c:lblAlgn val="ctr"/>
        <c:lblOffset val="100"/>
        <c:noMultiLvlLbl val="0"/>
      </c:catAx>
      <c:valAx>
        <c:axId val="12842636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42009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L. Financiële resultaten</a:t>
            </a:r>
          </a:p>
        </c:rich>
      </c:tx>
      <c:layout>
        <c:manualLayout>
          <c:xMode val="edge"/>
          <c:yMode val="edge"/>
          <c:x val="0.40397134697131726"/>
          <c:y val="5.7001423363225195E-2"/>
        </c:manualLayout>
      </c:layout>
      <c:overlay val="0"/>
    </c:title>
    <c:autoTitleDeleted val="0"/>
    <c:plotArea>
      <c:layout>
        <c:manualLayout>
          <c:layoutTarget val="inner"/>
          <c:xMode val="edge"/>
          <c:yMode val="edge"/>
          <c:x val="0.28416200916061962"/>
          <c:y val="0.22196011609886987"/>
          <c:w val="0.71340188358808088"/>
          <c:h val="0.46590142898804315"/>
        </c:manualLayout>
      </c:layout>
      <c:barChart>
        <c:barDir val="col"/>
        <c:grouping val="clustered"/>
        <c:varyColors val="0"/>
        <c:ser>
          <c:idx val="0"/>
          <c:order val="0"/>
          <c:invertIfNegative val="0"/>
          <c:cat>
            <c:strRef>
              <c:f>'3 Invoer waarden NW opbrengsten'!$A$14:$A$16</c:f>
              <c:strCache>
                <c:ptCount val="3"/>
                <c:pt idx="0">
                  <c:v>L1</c:v>
                </c:pt>
                <c:pt idx="1">
                  <c:v>L2</c:v>
                </c:pt>
                <c:pt idx="2">
                  <c:v>L3</c:v>
                </c:pt>
              </c:strCache>
            </c:strRef>
          </c:cat>
          <c:val>
            <c:numRef>
              <c:f>'3 Invoer waarden NW opbrengsten'!$D$14:$D$16</c:f>
              <c:numCache>
                <c:formatCode>0.0</c:formatCode>
                <c:ptCount val="3"/>
              </c:numCache>
            </c:numRef>
          </c:val>
        </c:ser>
        <c:ser>
          <c:idx val="1"/>
          <c:order val="1"/>
          <c:invertIfNegative val="0"/>
          <c:cat>
            <c:strRef>
              <c:f>'3 Invoer waarden NW opbrengsten'!$A$14:$A$16</c:f>
              <c:strCache>
                <c:ptCount val="3"/>
                <c:pt idx="0">
                  <c:v>L1</c:v>
                </c:pt>
                <c:pt idx="1">
                  <c:v>L2</c:v>
                </c:pt>
                <c:pt idx="2">
                  <c:v>L3</c:v>
                </c:pt>
              </c:strCache>
            </c:strRef>
          </c:cat>
          <c:val>
            <c:numRef>
              <c:f>'3 Invoer waarden NW opbrengsten'!$E$14:$E$16</c:f>
              <c:numCache>
                <c:formatCode>0.0</c:formatCode>
                <c:ptCount val="3"/>
              </c:numCache>
            </c:numRef>
          </c:val>
        </c:ser>
        <c:ser>
          <c:idx val="2"/>
          <c:order val="2"/>
          <c:invertIfNegative val="0"/>
          <c:cat>
            <c:strRef>
              <c:f>'3 Invoer waarden NW opbrengsten'!$A$14:$A$16</c:f>
              <c:strCache>
                <c:ptCount val="3"/>
                <c:pt idx="0">
                  <c:v>L1</c:v>
                </c:pt>
                <c:pt idx="1">
                  <c:v>L2</c:v>
                </c:pt>
                <c:pt idx="2">
                  <c:v>L3</c:v>
                </c:pt>
              </c:strCache>
            </c:strRef>
          </c:cat>
          <c:val>
            <c:numRef>
              <c:f>'3 Invoer waarden NW opbrengsten'!$F$14:$F$16</c:f>
              <c:numCache>
                <c:formatCode>0.0</c:formatCode>
                <c:ptCount val="3"/>
              </c:numCache>
            </c:numRef>
          </c:val>
        </c:ser>
        <c:dLbls>
          <c:showLegendKey val="0"/>
          <c:showVal val="0"/>
          <c:showCatName val="0"/>
          <c:showSerName val="0"/>
          <c:showPercent val="0"/>
          <c:showBubbleSize val="0"/>
        </c:dLbls>
        <c:gapWidth val="284"/>
        <c:axId val="128665856"/>
        <c:axId val="128668032"/>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opbrengsten'!$A$14:$A$16</c:f>
              <c:strCache>
                <c:ptCount val="3"/>
                <c:pt idx="0">
                  <c:v>L1</c:v>
                </c:pt>
                <c:pt idx="1">
                  <c:v>L2</c:v>
                </c:pt>
                <c:pt idx="2">
                  <c:v>L3</c:v>
                </c:pt>
              </c:strCache>
            </c:strRef>
          </c:cat>
          <c:val>
            <c:numRef>
              <c:f>'3 Invoer waarden NW opbrengsten'!$AC$14:$AC$16</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8665856"/>
        <c:axId val="128668032"/>
      </c:lineChart>
      <c:catAx>
        <c:axId val="128665856"/>
        <c:scaling>
          <c:orientation val="minMax"/>
        </c:scaling>
        <c:delete val="0"/>
        <c:axPos val="b"/>
        <c:numFmt formatCode="General" sourceLinked="0"/>
        <c:majorTickMark val="out"/>
        <c:minorTickMark val="none"/>
        <c:tickLblPos val="nextTo"/>
        <c:txPr>
          <a:bodyPr/>
          <a:lstStyle/>
          <a:p>
            <a:pPr>
              <a:defRPr sz="800"/>
            </a:pPr>
            <a:endParaRPr lang="nl-NL"/>
          </a:p>
        </c:txPr>
        <c:crossAx val="128668032"/>
        <c:crosses val="autoZero"/>
        <c:auto val="1"/>
        <c:lblAlgn val="ctr"/>
        <c:lblOffset val="100"/>
        <c:noMultiLvlLbl val="0"/>
      </c:catAx>
      <c:valAx>
        <c:axId val="12866803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66585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 M. Netwerkversterking</a:t>
            </a:r>
          </a:p>
        </c:rich>
      </c:tx>
      <c:layout>
        <c:manualLayout>
          <c:xMode val="edge"/>
          <c:yMode val="edge"/>
          <c:x val="0.28849260782019637"/>
          <c:y val="9.8037393944574308E-3"/>
        </c:manualLayout>
      </c:layout>
      <c:overlay val="0"/>
    </c:title>
    <c:autoTitleDeleted val="0"/>
    <c:plotArea>
      <c:layout>
        <c:manualLayout>
          <c:layoutTarget val="inner"/>
          <c:xMode val="edge"/>
          <c:yMode val="edge"/>
          <c:x val="0.19493046106222928"/>
          <c:y val="0.16296301113791015"/>
          <c:w val="0.7217131298757028"/>
          <c:h val="0.46590142898804315"/>
        </c:manualLayout>
      </c:layout>
      <c:barChart>
        <c:barDir val="col"/>
        <c:grouping val="clustered"/>
        <c:varyColors val="0"/>
        <c:ser>
          <c:idx val="0"/>
          <c:order val="0"/>
          <c:invertIfNegative val="0"/>
          <c:cat>
            <c:strRef>
              <c:f>'3 Invoer waarden NW opbrengsten'!$A$18:$A$20</c:f>
              <c:strCache>
                <c:ptCount val="3"/>
                <c:pt idx="0">
                  <c:v>M1</c:v>
                </c:pt>
                <c:pt idx="1">
                  <c:v>M2</c:v>
                </c:pt>
                <c:pt idx="2">
                  <c:v>M3</c:v>
                </c:pt>
              </c:strCache>
            </c:strRef>
          </c:cat>
          <c:val>
            <c:numRef>
              <c:f>'3 Invoer waarden NW opbrengsten'!$D$18:$D$20</c:f>
              <c:numCache>
                <c:formatCode>0.0</c:formatCode>
                <c:ptCount val="3"/>
              </c:numCache>
            </c:numRef>
          </c:val>
        </c:ser>
        <c:ser>
          <c:idx val="1"/>
          <c:order val="1"/>
          <c:invertIfNegative val="0"/>
          <c:cat>
            <c:strRef>
              <c:f>'3 Invoer waarden NW opbrengsten'!$A$18:$A$20</c:f>
              <c:strCache>
                <c:ptCount val="3"/>
                <c:pt idx="0">
                  <c:v>M1</c:v>
                </c:pt>
                <c:pt idx="1">
                  <c:v>M2</c:v>
                </c:pt>
                <c:pt idx="2">
                  <c:v>M3</c:v>
                </c:pt>
              </c:strCache>
            </c:strRef>
          </c:cat>
          <c:val>
            <c:numRef>
              <c:f>'3 Invoer waarden NW opbrengsten'!$E$18:$E$20</c:f>
              <c:numCache>
                <c:formatCode>0.0</c:formatCode>
                <c:ptCount val="3"/>
              </c:numCache>
            </c:numRef>
          </c:val>
        </c:ser>
        <c:ser>
          <c:idx val="2"/>
          <c:order val="2"/>
          <c:invertIfNegative val="0"/>
          <c:cat>
            <c:strRef>
              <c:f>'3 Invoer waarden NW opbrengsten'!$A$18:$A$20</c:f>
              <c:strCache>
                <c:ptCount val="3"/>
                <c:pt idx="0">
                  <c:v>M1</c:v>
                </c:pt>
                <c:pt idx="1">
                  <c:v>M2</c:v>
                </c:pt>
                <c:pt idx="2">
                  <c:v>M3</c:v>
                </c:pt>
              </c:strCache>
            </c:strRef>
          </c:cat>
          <c:val>
            <c:numRef>
              <c:f>'3 Invoer waarden NW opbrengsten'!$F$18:$F$20</c:f>
              <c:numCache>
                <c:formatCode>0.0</c:formatCode>
                <c:ptCount val="3"/>
              </c:numCache>
            </c:numRef>
          </c:val>
        </c:ser>
        <c:dLbls>
          <c:showLegendKey val="0"/>
          <c:showVal val="0"/>
          <c:showCatName val="0"/>
          <c:showSerName val="0"/>
          <c:showPercent val="0"/>
          <c:showBubbleSize val="0"/>
        </c:dLbls>
        <c:gapWidth val="284"/>
        <c:axId val="128522496"/>
        <c:axId val="128524672"/>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opbrengsten'!$A$18:$A$20</c:f>
              <c:strCache>
                <c:ptCount val="3"/>
                <c:pt idx="0">
                  <c:v>M1</c:v>
                </c:pt>
                <c:pt idx="1">
                  <c:v>M2</c:v>
                </c:pt>
                <c:pt idx="2">
                  <c:v>M3</c:v>
                </c:pt>
              </c:strCache>
            </c:strRef>
          </c:cat>
          <c:val>
            <c:numRef>
              <c:f>'3 Invoer waarden NW opbrengsten'!$AC$18:$AC$20</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8522496"/>
        <c:axId val="128524672"/>
      </c:lineChart>
      <c:catAx>
        <c:axId val="128522496"/>
        <c:scaling>
          <c:orientation val="minMax"/>
        </c:scaling>
        <c:delete val="0"/>
        <c:axPos val="b"/>
        <c:numFmt formatCode="General" sourceLinked="0"/>
        <c:majorTickMark val="out"/>
        <c:minorTickMark val="none"/>
        <c:tickLblPos val="nextTo"/>
        <c:txPr>
          <a:bodyPr/>
          <a:lstStyle/>
          <a:p>
            <a:pPr>
              <a:defRPr sz="800"/>
            </a:pPr>
            <a:endParaRPr lang="nl-NL"/>
          </a:p>
        </c:txPr>
        <c:crossAx val="128524672"/>
        <c:crosses val="autoZero"/>
        <c:auto val="1"/>
        <c:lblAlgn val="ctr"/>
        <c:lblOffset val="100"/>
        <c:noMultiLvlLbl val="0"/>
      </c:catAx>
      <c:valAx>
        <c:axId val="12852467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52249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N.</a:t>
            </a:r>
            <a:r>
              <a:rPr lang="nl-NL" sz="800" baseline="0"/>
              <a:t> Duurzaamheid</a:t>
            </a:r>
            <a:endParaRPr lang="nl-NL" sz="800"/>
          </a:p>
        </c:rich>
      </c:tx>
      <c:layout>
        <c:manualLayout>
          <c:xMode val="edge"/>
          <c:yMode val="edge"/>
          <c:x val="0.44569792006689823"/>
          <c:y val="2.1603160386649372E-2"/>
        </c:manualLayout>
      </c:layout>
      <c:overlay val="0"/>
    </c:title>
    <c:autoTitleDeleted val="0"/>
    <c:plotArea>
      <c:layout>
        <c:manualLayout>
          <c:layoutTarget val="inner"/>
          <c:xMode val="edge"/>
          <c:yMode val="edge"/>
          <c:x val="0.35213593990406372"/>
          <c:y val="0.16296296296296298"/>
          <c:w val="0.6401992642663018"/>
          <c:h val="0.46590142898804315"/>
        </c:manualLayout>
      </c:layout>
      <c:barChart>
        <c:barDir val="col"/>
        <c:grouping val="clustered"/>
        <c:varyColors val="0"/>
        <c:ser>
          <c:idx val="0"/>
          <c:order val="0"/>
          <c:invertIfNegative val="0"/>
          <c:cat>
            <c:strRef>
              <c:f>'3 Invoer waarden NW opbrengsten'!$A$22</c:f>
              <c:strCache>
                <c:ptCount val="1"/>
                <c:pt idx="0">
                  <c:v>N1</c:v>
                </c:pt>
              </c:strCache>
            </c:strRef>
          </c:cat>
          <c:val>
            <c:numRef>
              <c:f>'3 Invoer waarden NW opbrengsten'!$D$22</c:f>
              <c:numCache>
                <c:formatCode>0.0</c:formatCode>
                <c:ptCount val="1"/>
              </c:numCache>
            </c:numRef>
          </c:val>
        </c:ser>
        <c:ser>
          <c:idx val="1"/>
          <c:order val="1"/>
          <c:spPr>
            <a:ln w="76200"/>
          </c:spPr>
          <c:invertIfNegative val="0"/>
          <c:cat>
            <c:strRef>
              <c:f>'3 Invoer waarden NW opbrengsten'!$A$22</c:f>
              <c:strCache>
                <c:ptCount val="1"/>
                <c:pt idx="0">
                  <c:v>N1</c:v>
                </c:pt>
              </c:strCache>
            </c:strRef>
          </c:cat>
          <c:val>
            <c:numRef>
              <c:f>'3 Invoer waarden NW opbrengsten'!$E$22</c:f>
              <c:numCache>
                <c:formatCode>0.0</c:formatCode>
                <c:ptCount val="1"/>
              </c:numCache>
            </c:numRef>
          </c:val>
        </c:ser>
        <c:ser>
          <c:idx val="2"/>
          <c:order val="2"/>
          <c:spPr>
            <a:ln w="76200"/>
          </c:spPr>
          <c:invertIfNegative val="0"/>
          <c:cat>
            <c:strRef>
              <c:f>'3 Invoer waarden NW opbrengsten'!$A$22</c:f>
              <c:strCache>
                <c:ptCount val="1"/>
                <c:pt idx="0">
                  <c:v>N1</c:v>
                </c:pt>
              </c:strCache>
            </c:strRef>
          </c:cat>
          <c:val>
            <c:numRef>
              <c:f>'3 Invoer waarden NW opbrengsten'!$F$22</c:f>
              <c:numCache>
                <c:formatCode>0.0</c:formatCode>
                <c:ptCount val="1"/>
              </c:numCache>
            </c:numRef>
          </c:val>
        </c:ser>
        <c:dLbls>
          <c:showLegendKey val="0"/>
          <c:showVal val="0"/>
          <c:showCatName val="0"/>
          <c:showSerName val="0"/>
          <c:showPercent val="0"/>
          <c:showBubbleSize val="0"/>
        </c:dLbls>
        <c:gapWidth val="284"/>
        <c:axId val="128575744"/>
        <c:axId val="128713088"/>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opbrengsten'!$A$22</c:f>
              <c:strCache>
                <c:ptCount val="1"/>
                <c:pt idx="0">
                  <c:v>N1</c:v>
                </c:pt>
              </c:strCache>
            </c:strRef>
          </c:cat>
          <c:val>
            <c:numRef>
              <c:f>'3 Invoer waarden NW opbrengsten'!$AC$22</c:f>
              <c:numCache>
                <c:formatCode>0.0</c:formatCode>
                <c:ptCount val="1"/>
                <c:pt idx="0">
                  <c:v>0</c:v>
                </c:pt>
              </c:numCache>
            </c:numRef>
          </c:val>
          <c:smooth val="0"/>
        </c:ser>
        <c:dLbls>
          <c:showLegendKey val="0"/>
          <c:showVal val="0"/>
          <c:showCatName val="0"/>
          <c:showSerName val="0"/>
          <c:showPercent val="0"/>
          <c:showBubbleSize val="0"/>
        </c:dLbls>
        <c:marker val="1"/>
        <c:smooth val="0"/>
        <c:axId val="128575744"/>
        <c:axId val="128713088"/>
      </c:lineChart>
      <c:catAx>
        <c:axId val="128575744"/>
        <c:scaling>
          <c:orientation val="minMax"/>
        </c:scaling>
        <c:delete val="0"/>
        <c:axPos val="b"/>
        <c:numFmt formatCode="General" sourceLinked="0"/>
        <c:majorTickMark val="out"/>
        <c:minorTickMark val="none"/>
        <c:tickLblPos val="nextTo"/>
        <c:txPr>
          <a:bodyPr/>
          <a:lstStyle/>
          <a:p>
            <a:pPr>
              <a:defRPr sz="800"/>
            </a:pPr>
            <a:endParaRPr lang="nl-NL"/>
          </a:p>
        </c:txPr>
        <c:crossAx val="128713088"/>
        <c:crosses val="autoZero"/>
        <c:auto val="1"/>
        <c:lblAlgn val="ctr"/>
        <c:lblOffset val="100"/>
        <c:noMultiLvlLbl val="0"/>
      </c:catAx>
      <c:valAx>
        <c:axId val="12871308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57574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9385425744407"/>
          <c:y val="0.18953291565355707"/>
          <c:w val="0.30948578538358512"/>
          <c:h val="0.51816986221938877"/>
        </c:manualLayout>
      </c:layout>
      <c:radarChart>
        <c:radarStyle val="marker"/>
        <c:varyColors val="0"/>
        <c:ser>
          <c:idx val="1"/>
          <c:order val="0"/>
          <c:tx>
            <c:strRef>
              <c:f>'6 Radardiagram NW samenwerking'!$B$3</c:f>
              <c:strCache>
                <c:ptCount val="1"/>
                <c:pt idx="0">
                  <c:v>Gemiddelde</c:v>
                </c:pt>
              </c:strCache>
            </c:strRef>
          </c:tx>
          <c:spPr>
            <a:ln w="31750">
              <a:solidFill>
                <a:schemeClr val="tx1">
                  <a:lumMod val="75000"/>
                  <a:lumOff val="25000"/>
                </a:schemeClr>
              </a:solidFill>
              <a:prstDash val="sysDash"/>
            </a:ln>
          </c:spPr>
          <c:marker>
            <c:symbol val="none"/>
          </c:marker>
          <c:cat>
            <c:strRef>
              <c:f>'6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'6 Radardiagram NW samenwerking'!$B$4:$B$12</c:f>
              <c:numCache>
                <c:formatCode>0.00</c:formatCode>
                <c:ptCount val="9"/>
                <c:pt idx="0">
                  <c:v>0</c:v>
                </c:pt>
                <c:pt idx="1">
                  <c:v>0</c:v>
                </c:pt>
                <c:pt idx="2">
                  <c:v>0</c:v>
                </c:pt>
                <c:pt idx="3">
                  <c:v>0</c:v>
                </c:pt>
                <c:pt idx="4">
                  <c:v>0</c:v>
                </c:pt>
                <c:pt idx="5">
                  <c:v>0</c:v>
                </c:pt>
                <c:pt idx="6">
                  <c:v>0</c:v>
                </c:pt>
                <c:pt idx="7">
                  <c:v>0</c:v>
                </c:pt>
                <c:pt idx="8">
                  <c:v>0</c:v>
                </c:pt>
              </c:numCache>
            </c:numRef>
          </c:val>
        </c:ser>
        <c:ser>
          <c:idx val="0"/>
          <c:order val="1"/>
          <c:tx>
            <c:strRef>
              <c:f>'6 Radardiagram NW samenwerking'!$C$3</c:f>
              <c:strCache>
                <c:ptCount val="1"/>
                <c:pt idx="0">
                  <c:v>Vul hier de naam in</c:v>
                </c:pt>
              </c:strCache>
            </c:strRef>
          </c:tx>
          <c:marker>
            <c:symbol val="none"/>
          </c:marker>
          <c:cat>
            <c:strRef>
              <c:f>'6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'6 Radardiagram NW samenwerking'!$C$4:$C$12</c:f>
              <c:numCache>
                <c:formatCode>0.00</c:formatCode>
                <c:ptCount val="9"/>
                <c:pt idx="0">
                  <c:v>0</c:v>
                </c:pt>
                <c:pt idx="1">
                  <c:v>0</c:v>
                </c:pt>
                <c:pt idx="2">
                  <c:v>0</c:v>
                </c:pt>
                <c:pt idx="3">
                  <c:v>0</c:v>
                </c:pt>
                <c:pt idx="4">
                  <c:v>0</c:v>
                </c:pt>
                <c:pt idx="5">
                  <c:v>0</c:v>
                </c:pt>
                <c:pt idx="6">
                  <c:v>0</c:v>
                </c:pt>
                <c:pt idx="7">
                  <c:v>0</c:v>
                </c:pt>
                <c:pt idx="8">
                  <c:v>0</c:v>
                </c:pt>
              </c:numCache>
            </c:numRef>
          </c:val>
        </c:ser>
        <c:ser>
          <c:idx val="2"/>
          <c:order val="2"/>
          <c:tx>
            <c:strRef>
              <c:f>'6 Radardiagram NW samenwerking'!$D$3</c:f>
              <c:strCache>
                <c:ptCount val="1"/>
                <c:pt idx="0">
                  <c:v>Vul hier de naam in</c:v>
                </c:pt>
              </c:strCache>
            </c:strRef>
          </c:tx>
          <c:spPr>
            <a:ln>
              <a:solidFill>
                <a:schemeClr val="accent2">
                  <a:lumMod val="75000"/>
                </a:schemeClr>
              </a:solidFill>
            </a:ln>
          </c:spPr>
          <c:marker>
            <c:symbol val="none"/>
          </c:marker>
          <c:cat>
            <c:strRef>
              <c:f>'6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'6 Radardiagram NW samenwerking'!$D$4:$D$12</c:f>
              <c:numCache>
                <c:formatCode>0.00</c:formatCode>
                <c:ptCount val="9"/>
                <c:pt idx="0">
                  <c:v>0</c:v>
                </c:pt>
                <c:pt idx="1">
                  <c:v>0</c:v>
                </c:pt>
                <c:pt idx="2">
                  <c:v>0</c:v>
                </c:pt>
                <c:pt idx="3">
                  <c:v>0</c:v>
                </c:pt>
                <c:pt idx="4">
                  <c:v>0</c:v>
                </c:pt>
                <c:pt idx="5">
                  <c:v>0</c:v>
                </c:pt>
                <c:pt idx="6">
                  <c:v>0</c:v>
                </c:pt>
                <c:pt idx="7">
                  <c:v>0</c:v>
                </c:pt>
                <c:pt idx="8">
                  <c:v>0</c:v>
                </c:pt>
              </c:numCache>
            </c:numRef>
          </c:val>
        </c:ser>
        <c:ser>
          <c:idx val="3"/>
          <c:order val="3"/>
          <c:tx>
            <c:strRef>
              <c:f>'6 Radardiagram NW samenwerking'!$E$3</c:f>
              <c:strCache>
                <c:ptCount val="1"/>
                <c:pt idx="0">
                  <c:v>Vul hier de naam in</c:v>
                </c:pt>
              </c:strCache>
            </c:strRef>
          </c:tx>
          <c:spPr>
            <a:ln>
              <a:solidFill>
                <a:schemeClr val="accent3"/>
              </a:solidFill>
            </a:ln>
          </c:spPr>
          <c:marker>
            <c:symbol val="none"/>
          </c:marker>
          <c:cat>
            <c:strRef>
              <c:f>'6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'6 Radardiagram NW samenwerking'!$E$4:$E$12</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16109312"/>
        <c:axId val="116110848"/>
      </c:radarChart>
      <c:catAx>
        <c:axId val="116109312"/>
        <c:scaling>
          <c:orientation val="minMax"/>
        </c:scaling>
        <c:delete val="0"/>
        <c:axPos val="b"/>
        <c:majorGridlines/>
        <c:numFmt formatCode="General" sourceLinked="0"/>
        <c:majorTickMark val="none"/>
        <c:minorTickMark val="none"/>
        <c:tickLblPos val="nextTo"/>
        <c:txPr>
          <a:bodyPr/>
          <a:lstStyle/>
          <a:p>
            <a:pPr>
              <a:defRPr sz="1300">
                <a:solidFill>
                  <a:schemeClr val="accent1">
                    <a:lumMod val="75000"/>
                  </a:schemeClr>
                </a:solidFill>
              </a:defRPr>
            </a:pPr>
            <a:endParaRPr lang="nl-NL"/>
          </a:p>
        </c:txPr>
        <c:crossAx val="116110848"/>
        <c:crosses val="autoZero"/>
        <c:auto val="1"/>
        <c:lblAlgn val="ctr"/>
        <c:lblOffset val="100"/>
        <c:noMultiLvlLbl val="0"/>
      </c:catAx>
      <c:valAx>
        <c:axId val="116110848"/>
        <c:scaling>
          <c:orientation val="minMax"/>
          <c:max val="5"/>
        </c:scaling>
        <c:delete val="0"/>
        <c:axPos val="l"/>
        <c:majorGridlines/>
        <c:numFmt formatCode="#,##0" sourceLinked="0"/>
        <c:majorTickMark val="none"/>
        <c:minorTickMark val="in"/>
        <c:tickLblPos val="nextTo"/>
        <c:crossAx val="116109312"/>
        <c:crosses val="autoZero"/>
        <c:crossBetween val="between"/>
        <c:majorUnit val="1"/>
        <c:minorUnit val="0.5"/>
      </c:valAx>
    </c:plotArea>
    <c:legend>
      <c:legendPos val="r"/>
      <c:layout>
        <c:manualLayout>
          <c:xMode val="edge"/>
          <c:yMode val="edge"/>
          <c:x val="0.2098848523354345"/>
          <c:y val="0.84974529292475753"/>
          <c:w val="0.60032971399880541"/>
          <c:h val="0.15025470707524244"/>
        </c:manualLayout>
      </c:layout>
      <c:overlay val="1"/>
      <c:spPr>
        <a:solidFill>
          <a:schemeClr val="bg2"/>
        </a:solidFill>
        <a:ln>
          <a:noFill/>
        </a:ln>
      </c:spPr>
    </c:legend>
    <c:plotVisOnly val="1"/>
    <c:dispBlanksAs val="gap"/>
    <c:showDLblsOverMax val="0"/>
  </c:chart>
  <c:spPr>
    <a:ln>
      <a:noFill/>
    </a:ln>
  </c:sp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O.</a:t>
            </a:r>
            <a:r>
              <a:rPr lang="nl-NL" sz="800" baseline="0"/>
              <a:t> Innovatie</a:t>
            </a:r>
            <a:endParaRPr lang="nl-NL" sz="800"/>
          </a:p>
        </c:rich>
      </c:tx>
      <c:layout>
        <c:manualLayout>
          <c:xMode val="edge"/>
          <c:yMode val="edge"/>
          <c:x val="0.18691430933379052"/>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0"/>
          <c:order val="0"/>
          <c:invertIfNegative val="0"/>
          <c:cat>
            <c:strRef>
              <c:f>'3 Invoer waarden NW opbrengsten'!$A$24:$A$25</c:f>
              <c:strCache>
                <c:ptCount val="2"/>
                <c:pt idx="0">
                  <c:v>O1</c:v>
                </c:pt>
                <c:pt idx="1">
                  <c:v>O2</c:v>
                </c:pt>
              </c:strCache>
            </c:strRef>
          </c:cat>
          <c:val>
            <c:numRef>
              <c:f>'3 Invoer waarden NW opbrengsten'!$D$24:$D$25</c:f>
              <c:numCache>
                <c:formatCode>0.0</c:formatCode>
                <c:ptCount val="2"/>
              </c:numCache>
            </c:numRef>
          </c:val>
        </c:ser>
        <c:ser>
          <c:idx val="1"/>
          <c:order val="1"/>
          <c:invertIfNegative val="0"/>
          <c:cat>
            <c:strRef>
              <c:f>'3 Invoer waarden NW opbrengsten'!$A$24:$A$25</c:f>
              <c:strCache>
                <c:ptCount val="2"/>
                <c:pt idx="0">
                  <c:v>O1</c:v>
                </c:pt>
                <c:pt idx="1">
                  <c:v>O2</c:v>
                </c:pt>
              </c:strCache>
            </c:strRef>
          </c:cat>
          <c:val>
            <c:numRef>
              <c:f>'3 Invoer waarden NW opbrengsten'!$E$24:$E$25</c:f>
              <c:numCache>
                <c:formatCode>0.0</c:formatCode>
                <c:ptCount val="2"/>
              </c:numCache>
            </c:numRef>
          </c:val>
        </c:ser>
        <c:ser>
          <c:idx val="2"/>
          <c:order val="2"/>
          <c:invertIfNegative val="0"/>
          <c:cat>
            <c:strRef>
              <c:f>'3 Invoer waarden NW opbrengsten'!$A$24:$A$25</c:f>
              <c:strCache>
                <c:ptCount val="2"/>
                <c:pt idx="0">
                  <c:v>O1</c:v>
                </c:pt>
                <c:pt idx="1">
                  <c:v>O2</c:v>
                </c:pt>
              </c:strCache>
            </c:strRef>
          </c:cat>
          <c:val>
            <c:numRef>
              <c:f>'3 Invoer waarden NW opbrengsten'!$F$24:$F$25</c:f>
              <c:numCache>
                <c:formatCode>0.0</c:formatCode>
                <c:ptCount val="2"/>
              </c:numCache>
            </c:numRef>
          </c:val>
        </c:ser>
        <c:dLbls>
          <c:showLegendKey val="0"/>
          <c:showVal val="0"/>
          <c:showCatName val="0"/>
          <c:showSerName val="0"/>
          <c:showPercent val="0"/>
          <c:showBubbleSize val="0"/>
        </c:dLbls>
        <c:gapWidth val="284"/>
        <c:axId val="128743680"/>
        <c:axId val="128758144"/>
      </c:barChart>
      <c:lineChart>
        <c:grouping val="standard"/>
        <c:varyColors val="0"/>
        <c:ser>
          <c:idx val="6"/>
          <c:order val="3"/>
          <c:tx>
            <c:v>Gemiddelde</c:v>
          </c:tx>
          <c:spPr>
            <a:ln w="19050">
              <a:solidFill>
                <a:sysClr val="windowText" lastClr="000000">
                  <a:lumMod val="65000"/>
                  <a:lumOff val="35000"/>
                </a:sysClr>
              </a:solidFill>
            </a:ln>
          </c:spPr>
          <c:marker>
            <c:symbol val="diamond"/>
            <c:size val="4"/>
            <c:spPr>
              <a:solidFill>
                <a:sysClr val="windowText" lastClr="000000">
                  <a:lumMod val="85000"/>
                  <a:lumOff val="15000"/>
                </a:sysClr>
              </a:solidFill>
              <a:ln w="9525">
                <a:solidFill>
                  <a:sysClr val="windowText" lastClr="000000">
                    <a:lumMod val="65000"/>
                    <a:lumOff val="35000"/>
                  </a:sysClr>
                </a:solidFill>
              </a:ln>
            </c:spPr>
          </c:marker>
          <c:cat>
            <c:strRef>
              <c:f>'3 Invoer waarden NW opbrengsten'!$A$24:$A$25</c:f>
              <c:strCache>
                <c:ptCount val="2"/>
                <c:pt idx="0">
                  <c:v>O1</c:v>
                </c:pt>
                <c:pt idx="1">
                  <c:v>O2</c:v>
                </c:pt>
              </c:strCache>
            </c:strRef>
          </c:cat>
          <c:val>
            <c:numRef>
              <c:f>'3 Invoer waarden NW opbrengsten'!$AC$24:$AC$25</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8743680"/>
        <c:axId val="128758144"/>
      </c:lineChart>
      <c:catAx>
        <c:axId val="128743680"/>
        <c:scaling>
          <c:orientation val="minMax"/>
        </c:scaling>
        <c:delete val="0"/>
        <c:axPos val="b"/>
        <c:numFmt formatCode="General" sourceLinked="0"/>
        <c:majorTickMark val="out"/>
        <c:minorTickMark val="none"/>
        <c:tickLblPos val="nextTo"/>
        <c:txPr>
          <a:bodyPr/>
          <a:lstStyle/>
          <a:p>
            <a:pPr>
              <a:defRPr sz="800"/>
            </a:pPr>
            <a:endParaRPr lang="nl-NL"/>
          </a:p>
        </c:txPr>
        <c:crossAx val="128758144"/>
        <c:crosses val="autoZero"/>
        <c:auto val="1"/>
        <c:lblAlgn val="ctr"/>
        <c:lblOffset val="100"/>
        <c:noMultiLvlLbl val="0"/>
      </c:catAx>
      <c:valAx>
        <c:axId val="12875814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74368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P. Bereik</a:t>
            </a:r>
          </a:p>
        </c:rich>
      </c:tx>
      <c:layout>
        <c:manualLayout>
          <c:xMode val="edge"/>
          <c:yMode val="edge"/>
          <c:x val="0.20847256372628487"/>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0"/>
          <c:order val="0"/>
          <c:invertIfNegative val="0"/>
          <c:cat>
            <c:strRef>
              <c:f>'3 Invoer waarden NW opbrengsten'!$A$27:$A$28</c:f>
              <c:strCache>
                <c:ptCount val="2"/>
                <c:pt idx="0">
                  <c:v>P1</c:v>
                </c:pt>
                <c:pt idx="1">
                  <c:v>P2</c:v>
                </c:pt>
              </c:strCache>
            </c:strRef>
          </c:cat>
          <c:val>
            <c:numRef>
              <c:f>'3 Invoer waarden NW opbrengsten'!$D$27:$D$28</c:f>
              <c:numCache>
                <c:formatCode>0.0</c:formatCode>
                <c:ptCount val="2"/>
              </c:numCache>
            </c:numRef>
          </c:val>
        </c:ser>
        <c:ser>
          <c:idx val="1"/>
          <c:order val="1"/>
          <c:invertIfNegative val="0"/>
          <c:cat>
            <c:strRef>
              <c:f>'3 Invoer waarden NW opbrengsten'!$A$27:$A$28</c:f>
              <c:strCache>
                <c:ptCount val="2"/>
                <c:pt idx="0">
                  <c:v>P1</c:v>
                </c:pt>
                <c:pt idx="1">
                  <c:v>P2</c:v>
                </c:pt>
              </c:strCache>
            </c:strRef>
          </c:cat>
          <c:val>
            <c:numRef>
              <c:f>'3 Invoer waarden NW opbrengsten'!$E$27:$E$28</c:f>
              <c:numCache>
                <c:formatCode>0.0</c:formatCode>
                <c:ptCount val="2"/>
              </c:numCache>
            </c:numRef>
          </c:val>
        </c:ser>
        <c:ser>
          <c:idx val="2"/>
          <c:order val="2"/>
          <c:invertIfNegative val="0"/>
          <c:cat>
            <c:strRef>
              <c:f>'3 Invoer waarden NW opbrengsten'!$A$27:$A$28</c:f>
              <c:strCache>
                <c:ptCount val="2"/>
                <c:pt idx="0">
                  <c:v>P1</c:v>
                </c:pt>
                <c:pt idx="1">
                  <c:v>P2</c:v>
                </c:pt>
              </c:strCache>
            </c:strRef>
          </c:cat>
          <c:val>
            <c:numRef>
              <c:f>'3 Invoer waarden NW opbrengsten'!$F$27:$F$28</c:f>
              <c:numCache>
                <c:formatCode>0.0</c:formatCode>
                <c:ptCount val="2"/>
              </c:numCache>
            </c:numRef>
          </c:val>
        </c:ser>
        <c:dLbls>
          <c:showLegendKey val="0"/>
          <c:showVal val="0"/>
          <c:showCatName val="0"/>
          <c:showSerName val="0"/>
          <c:showPercent val="0"/>
          <c:showBubbleSize val="0"/>
        </c:dLbls>
        <c:gapWidth val="284"/>
        <c:axId val="128788736"/>
        <c:axId val="128795008"/>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opbrengsten'!$A$27:$A$28</c:f>
              <c:strCache>
                <c:ptCount val="2"/>
                <c:pt idx="0">
                  <c:v>P1</c:v>
                </c:pt>
                <c:pt idx="1">
                  <c:v>P2</c:v>
                </c:pt>
              </c:strCache>
            </c:strRef>
          </c:cat>
          <c:val>
            <c:numRef>
              <c:f>'3 Invoer waarden NW opbrengsten'!$AC$27:$AC$28</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8788736"/>
        <c:axId val="128795008"/>
      </c:lineChart>
      <c:catAx>
        <c:axId val="128788736"/>
        <c:scaling>
          <c:orientation val="minMax"/>
        </c:scaling>
        <c:delete val="0"/>
        <c:axPos val="b"/>
        <c:numFmt formatCode="General" sourceLinked="0"/>
        <c:majorTickMark val="out"/>
        <c:minorTickMark val="none"/>
        <c:tickLblPos val="nextTo"/>
        <c:txPr>
          <a:bodyPr/>
          <a:lstStyle/>
          <a:p>
            <a:pPr>
              <a:defRPr sz="800"/>
            </a:pPr>
            <a:endParaRPr lang="nl-NL"/>
          </a:p>
        </c:txPr>
        <c:crossAx val="128795008"/>
        <c:crosses val="autoZero"/>
        <c:auto val="1"/>
        <c:lblAlgn val="ctr"/>
        <c:lblOffset val="100"/>
        <c:noMultiLvlLbl val="0"/>
      </c:catAx>
      <c:valAx>
        <c:axId val="12879500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78873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Q. Zichtbaarheid</a:t>
            </a:r>
          </a:p>
        </c:rich>
      </c:tx>
      <c:layout>
        <c:manualLayout>
          <c:xMode val="edge"/>
          <c:yMode val="edge"/>
          <c:x val="0.22377552934426409"/>
          <c:y val="8.0600265347609085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0"/>
          <c:order val="0"/>
          <c:invertIfNegative val="0"/>
          <c:cat>
            <c:strRef>
              <c:f>'3 Invoer waarden NW opbrengsten'!$A$30:$A$31</c:f>
              <c:strCache>
                <c:ptCount val="2"/>
                <c:pt idx="0">
                  <c:v>Q1</c:v>
                </c:pt>
                <c:pt idx="1">
                  <c:v>Q2</c:v>
                </c:pt>
              </c:strCache>
            </c:strRef>
          </c:cat>
          <c:val>
            <c:numRef>
              <c:f>'3 Invoer waarden NW opbrengsten'!$D$30:$D$31</c:f>
              <c:numCache>
                <c:formatCode>0.0</c:formatCode>
                <c:ptCount val="2"/>
              </c:numCache>
            </c:numRef>
          </c:val>
        </c:ser>
        <c:ser>
          <c:idx val="1"/>
          <c:order val="1"/>
          <c:invertIfNegative val="0"/>
          <c:cat>
            <c:strRef>
              <c:f>'3 Invoer waarden NW opbrengsten'!$A$30:$A$31</c:f>
              <c:strCache>
                <c:ptCount val="2"/>
                <c:pt idx="0">
                  <c:v>Q1</c:v>
                </c:pt>
                <c:pt idx="1">
                  <c:v>Q2</c:v>
                </c:pt>
              </c:strCache>
            </c:strRef>
          </c:cat>
          <c:val>
            <c:numRef>
              <c:f>'3 Invoer waarden NW opbrengsten'!$E$30:$E$31</c:f>
              <c:numCache>
                <c:formatCode>0.0</c:formatCode>
                <c:ptCount val="2"/>
              </c:numCache>
            </c:numRef>
          </c:val>
        </c:ser>
        <c:ser>
          <c:idx val="2"/>
          <c:order val="2"/>
          <c:invertIfNegative val="0"/>
          <c:cat>
            <c:strRef>
              <c:f>'3 Invoer waarden NW opbrengsten'!$A$30:$A$31</c:f>
              <c:strCache>
                <c:ptCount val="2"/>
                <c:pt idx="0">
                  <c:v>Q1</c:v>
                </c:pt>
                <c:pt idx="1">
                  <c:v>Q2</c:v>
                </c:pt>
              </c:strCache>
            </c:strRef>
          </c:cat>
          <c:val>
            <c:numRef>
              <c:f>'3 Invoer waarden NW opbrengsten'!$F$30:$F$31</c:f>
              <c:numCache>
                <c:formatCode>0.0</c:formatCode>
                <c:ptCount val="2"/>
              </c:numCache>
            </c:numRef>
          </c:val>
        </c:ser>
        <c:dLbls>
          <c:showLegendKey val="0"/>
          <c:showVal val="0"/>
          <c:showCatName val="0"/>
          <c:showSerName val="0"/>
          <c:showPercent val="0"/>
          <c:showBubbleSize val="0"/>
        </c:dLbls>
        <c:gapWidth val="284"/>
        <c:axId val="128846080"/>
        <c:axId val="128856448"/>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opbrengsten'!$A$30:$A$31</c:f>
              <c:strCache>
                <c:ptCount val="2"/>
                <c:pt idx="0">
                  <c:v>Q1</c:v>
                </c:pt>
                <c:pt idx="1">
                  <c:v>Q2</c:v>
                </c:pt>
              </c:strCache>
            </c:strRef>
          </c:cat>
          <c:val>
            <c:numRef>
              <c:f>'3 Invoer waarden NW opbrengsten'!$AC$30:$AC$31</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8846080"/>
        <c:axId val="128856448"/>
      </c:lineChart>
      <c:catAx>
        <c:axId val="128846080"/>
        <c:scaling>
          <c:orientation val="minMax"/>
        </c:scaling>
        <c:delete val="0"/>
        <c:axPos val="b"/>
        <c:numFmt formatCode="General" sourceLinked="0"/>
        <c:majorTickMark val="out"/>
        <c:minorTickMark val="none"/>
        <c:tickLblPos val="nextTo"/>
        <c:txPr>
          <a:bodyPr/>
          <a:lstStyle/>
          <a:p>
            <a:pPr>
              <a:defRPr sz="800"/>
            </a:pPr>
            <a:endParaRPr lang="nl-NL"/>
          </a:p>
        </c:txPr>
        <c:crossAx val="128856448"/>
        <c:crosses val="autoZero"/>
        <c:auto val="1"/>
        <c:lblAlgn val="ctr"/>
        <c:lblOffset val="100"/>
        <c:noMultiLvlLbl val="0"/>
      </c:catAx>
      <c:valAx>
        <c:axId val="12885644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846080"/>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nl-NL" sz="800"/>
              <a:t>R. Bijdrage aan organisatiedoelen</a:t>
            </a:r>
          </a:p>
        </c:rich>
      </c:tx>
      <c:layout>
        <c:manualLayout>
          <c:xMode val="edge"/>
          <c:yMode val="edge"/>
          <c:x val="0.11661233250976277"/>
          <c:y val="6.880084435541714E-2"/>
        </c:manualLayout>
      </c:layout>
      <c:overlay val="0"/>
    </c:title>
    <c:autoTitleDeleted val="0"/>
    <c:plotArea>
      <c:layout>
        <c:manualLayout>
          <c:layoutTarget val="inner"/>
          <c:xMode val="edge"/>
          <c:yMode val="edge"/>
          <c:x val="0.10177175750862819"/>
          <c:y val="0.24555895808325373"/>
          <c:w val="0.6401992642663018"/>
          <c:h val="0.46590142898804315"/>
        </c:manualLayout>
      </c:layout>
      <c:barChart>
        <c:barDir val="col"/>
        <c:grouping val="clustered"/>
        <c:varyColors val="0"/>
        <c:ser>
          <c:idx val="0"/>
          <c:order val="0"/>
          <c:invertIfNegative val="0"/>
          <c:cat>
            <c:strRef>
              <c:f>'3 Invoer waarden NW opbrengsten'!$A$33:$A$34</c:f>
              <c:strCache>
                <c:ptCount val="2"/>
                <c:pt idx="0">
                  <c:v>R1</c:v>
                </c:pt>
                <c:pt idx="1">
                  <c:v>R2</c:v>
                </c:pt>
              </c:strCache>
            </c:strRef>
          </c:cat>
          <c:val>
            <c:numRef>
              <c:f>'3 Invoer waarden NW opbrengsten'!$D$33:$D$34</c:f>
              <c:numCache>
                <c:formatCode>0.0</c:formatCode>
                <c:ptCount val="2"/>
              </c:numCache>
            </c:numRef>
          </c:val>
        </c:ser>
        <c:ser>
          <c:idx val="1"/>
          <c:order val="1"/>
          <c:invertIfNegative val="0"/>
          <c:cat>
            <c:strRef>
              <c:f>'3 Invoer waarden NW opbrengsten'!$A$33:$A$34</c:f>
              <c:strCache>
                <c:ptCount val="2"/>
                <c:pt idx="0">
                  <c:v>R1</c:v>
                </c:pt>
                <c:pt idx="1">
                  <c:v>R2</c:v>
                </c:pt>
              </c:strCache>
            </c:strRef>
          </c:cat>
          <c:val>
            <c:numRef>
              <c:f>'3 Invoer waarden NW opbrengsten'!$E$33:$E$34</c:f>
              <c:numCache>
                <c:formatCode>0.0</c:formatCode>
                <c:ptCount val="2"/>
              </c:numCache>
            </c:numRef>
          </c:val>
        </c:ser>
        <c:ser>
          <c:idx val="2"/>
          <c:order val="2"/>
          <c:invertIfNegative val="0"/>
          <c:cat>
            <c:strRef>
              <c:f>'3 Invoer waarden NW opbrengsten'!$A$33:$A$34</c:f>
              <c:strCache>
                <c:ptCount val="2"/>
                <c:pt idx="0">
                  <c:v>R1</c:v>
                </c:pt>
                <c:pt idx="1">
                  <c:v>R2</c:v>
                </c:pt>
              </c:strCache>
            </c:strRef>
          </c:cat>
          <c:val>
            <c:numRef>
              <c:f>'3 Invoer waarden NW opbrengsten'!$F$33:$F$34</c:f>
              <c:numCache>
                <c:formatCode>0.0</c:formatCode>
                <c:ptCount val="2"/>
              </c:numCache>
            </c:numRef>
          </c:val>
        </c:ser>
        <c:dLbls>
          <c:showLegendKey val="0"/>
          <c:showVal val="0"/>
          <c:showCatName val="0"/>
          <c:showSerName val="0"/>
          <c:showPercent val="0"/>
          <c:showBubbleSize val="0"/>
        </c:dLbls>
        <c:gapWidth val="284"/>
        <c:axId val="128891136"/>
        <c:axId val="128901504"/>
      </c:barChart>
      <c:lineChart>
        <c:grouping val="standard"/>
        <c:varyColors val="0"/>
        <c:ser>
          <c:idx val="6"/>
          <c:order val="3"/>
          <c:spPr>
            <a:ln w="19050">
              <a:solidFill>
                <a:sysClr val="windowText" lastClr="000000">
                  <a:lumMod val="65000"/>
                  <a:lumOff val="35000"/>
                </a:sysClr>
              </a:solidFill>
            </a:ln>
          </c:spPr>
          <c:marker>
            <c:symbol val="diamond"/>
            <c:size val="4"/>
            <c:spPr>
              <a:solidFill>
                <a:sysClr val="windowText" lastClr="000000">
                  <a:lumMod val="85000"/>
                  <a:lumOff val="15000"/>
                </a:sysClr>
              </a:solidFill>
              <a:ln>
                <a:solidFill>
                  <a:sysClr val="windowText" lastClr="000000">
                    <a:lumMod val="85000"/>
                    <a:lumOff val="15000"/>
                  </a:sysClr>
                </a:solidFill>
              </a:ln>
            </c:spPr>
          </c:marker>
          <c:cat>
            <c:strRef>
              <c:f>'3 Invoer waarden NW opbrengsten'!$A$33:$A$34</c:f>
              <c:strCache>
                <c:ptCount val="2"/>
                <c:pt idx="0">
                  <c:v>R1</c:v>
                </c:pt>
                <c:pt idx="1">
                  <c:v>R2</c:v>
                </c:pt>
              </c:strCache>
            </c:strRef>
          </c:cat>
          <c:val>
            <c:numRef>
              <c:f>'3 Invoer waarden NW opbrengsten'!$AC$33:$AC$34</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8891136"/>
        <c:axId val="128901504"/>
      </c:lineChart>
      <c:catAx>
        <c:axId val="128891136"/>
        <c:scaling>
          <c:orientation val="minMax"/>
        </c:scaling>
        <c:delete val="0"/>
        <c:axPos val="b"/>
        <c:numFmt formatCode="General" sourceLinked="0"/>
        <c:majorTickMark val="out"/>
        <c:minorTickMark val="none"/>
        <c:tickLblPos val="nextTo"/>
        <c:txPr>
          <a:bodyPr/>
          <a:lstStyle/>
          <a:p>
            <a:pPr>
              <a:defRPr sz="800"/>
            </a:pPr>
            <a:endParaRPr lang="nl-NL"/>
          </a:p>
        </c:txPr>
        <c:crossAx val="128901504"/>
        <c:crosses val="autoZero"/>
        <c:auto val="1"/>
        <c:lblAlgn val="ctr"/>
        <c:lblOffset val="100"/>
        <c:noMultiLvlLbl val="0"/>
      </c:catAx>
      <c:valAx>
        <c:axId val="12890150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8891136"/>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61346532928197"/>
          <c:y val="0.18953291565355707"/>
          <c:w val="0.42151893357728626"/>
          <c:h val="0.66634604111226481"/>
        </c:manualLayout>
      </c:layout>
      <c:radarChart>
        <c:radarStyle val="marker"/>
        <c:varyColors val="0"/>
        <c:ser>
          <c:idx val="0"/>
          <c:order val="0"/>
          <c:tx>
            <c:strRef>
              <c:f>'12 Radardiagram NW samenwerking'!$B$3</c:f>
              <c:strCache>
                <c:ptCount val="1"/>
                <c:pt idx="0">
                  <c:v>Gemiddelde score</c:v>
                </c:pt>
              </c:strCache>
            </c:strRef>
          </c:tx>
          <c:spPr>
            <a:ln>
              <a:solidFill>
                <a:schemeClr val="accent2">
                  <a:lumMod val="75000"/>
                </a:schemeClr>
              </a:solidFill>
            </a:ln>
          </c:spPr>
          <c:marker>
            <c:symbol val="none"/>
          </c:marker>
          <c:cat>
            <c:strRef>
              <c:f>'12 Radardiagram NW samenwerking'!$A$4:$A$12</c:f>
              <c:strCache>
                <c:ptCount val="9"/>
                <c:pt idx="0">
                  <c:v>Ambitie</c:v>
                </c:pt>
                <c:pt idx="1">
                  <c:v>Belangen</c:v>
                </c:pt>
                <c:pt idx="2">
                  <c:v>Organisatiegraad</c:v>
                </c:pt>
                <c:pt idx="3">
                  <c:v>Proceskwaliteit</c:v>
                </c:pt>
                <c:pt idx="4">
                  <c:v>Commitment</c:v>
                </c:pt>
                <c:pt idx="5">
                  <c:v>Verbinden</c:v>
                </c:pt>
                <c:pt idx="6">
                  <c:v>Vertrouwen</c:v>
                </c:pt>
                <c:pt idx="7">
                  <c:v>Daadkracht</c:v>
                </c:pt>
                <c:pt idx="8">
                  <c:v>Samenstelling</c:v>
                </c:pt>
              </c:strCache>
            </c:strRef>
          </c:cat>
          <c:val>
            <c:numRef>
              <c:f>'12 Radardiagram NW samenwerking'!$B$4:$B$12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29542016"/>
        <c:axId val="129543552"/>
      </c:radarChart>
      <c:catAx>
        <c:axId val="129542016"/>
        <c:scaling>
          <c:orientation val="minMax"/>
        </c:scaling>
        <c:delete val="0"/>
        <c:axPos val="b"/>
        <c:majorGridlines/>
        <c:numFmt formatCode="General" sourceLinked="0"/>
        <c:majorTickMark val="none"/>
        <c:minorTickMark val="none"/>
        <c:tickLblPos val="nextTo"/>
        <c:txPr>
          <a:bodyPr/>
          <a:lstStyle/>
          <a:p>
            <a:pPr>
              <a:defRPr sz="1600">
                <a:solidFill>
                  <a:schemeClr val="accent1">
                    <a:lumMod val="75000"/>
                  </a:schemeClr>
                </a:solidFill>
              </a:defRPr>
            </a:pPr>
            <a:endParaRPr lang="nl-NL"/>
          </a:p>
        </c:txPr>
        <c:crossAx val="129543552"/>
        <c:crosses val="autoZero"/>
        <c:auto val="1"/>
        <c:lblAlgn val="ctr"/>
        <c:lblOffset val="100"/>
        <c:noMultiLvlLbl val="0"/>
      </c:catAx>
      <c:valAx>
        <c:axId val="129543552"/>
        <c:scaling>
          <c:orientation val="minMax"/>
          <c:max val="5"/>
        </c:scaling>
        <c:delete val="0"/>
        <c:axPos val="l"/>
        <c:majorGridlines/>
        <c:numFmt formatCode="#,##0" sourceLinked="0"/>
        <c:majorTickMark val="none"/>
        <c:minorTickMark val="in"/>
        <c:tickLblPos val="nextTo"/>
        <c:txPr>
          <a:bodyPr/>
          <a:lstStyle/>
          <a:p>
            <a:pPr>
              <a:defRPr sz="1050"/>
            </a:pPr>
            <a:endParaRPr lang="nl-NL"/>
          </a:p>
        </c:txPr>
        <c:crossAx val="129542016"/>
        <c:crosses val="autoZero"/>
        <c:crossBetween val="between"/>
        <c:majorUnit val="1"/>
        <c:minorUnit val="0.5"/>
      </c:valAx>
    </c:plotArea>
    <c:legend>
      <c:legendPos val="r"/>
      <c:legendEntry>
        <c:idx val="0"/>
        <c:txPr>
          <a:bodyPr/>
          <a:lstStyle/>
          <a:p>
            <a:pPr>
              <a:defRPr sz="1200"/>
            </a:pPr>
            <a:endParaRPr lang="nl-NL"/>
          </a:p>
        </c:txPr>
      </c:legendEntry>
      <c:layout>
        <c:manualLayout>
          <c:xMode val="edge"/>
          <c:yMode val="edge"/>
          <c:x val="0.35582557367051115"/>
          <c:y val="0.91668508103153767"/>
          <c:w val="0.22138432384748588"/>
          <c:h val="8.331491896846227E-2"/>
        </c:manualLayout>
      </c:layout>
      <c:overlay val="1"/>
      <c:spPr>
        <a:solidFill>
          <a:schemeClr val="bg2"/>
        </a:solidFill>
        <a:ln>
          <a:noFill/>
        </a:ln>
      </c:spPr>
    </c:legend>
    <c:plotVisOnly val="1"/>
    <c:dispBlanksAs val="gap"/>
    <c:showDLblsOverMax val="0"/>
  </c:chart>
  <c:spPr>
    <a:ln>
      <a:noFill/>
    </a:ln>
  </c:sp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46808877098004"/>
          <c:y val="0.21139766171174793"/>
          <c:w val="0.37598873814643508"/>
          <c:h val="0.64654820174505223"/>
        </c:manualLayout>
      </c:layout>
      <c:radarChart>
        <c:radarStyle val="marker"/>
        <c:varyColors val="0"/>
        <c:ser>
          <c:idx val="1"/>
          <c:order val="0"/>
          <c:tx>
            <c:strRef>
              <c:f>'13 Radardiagram NW opbrengst'!$B$3</c:f>
              <c:strCache>
                <c:ptCount val="1"/>
                <c:pt idx="0">
                  <c:v>Gemiddelde score</c:v>
                </c:pt>
              </c:strCache>
            </c:strRef>
          </c:tx>
          <c:spPr>
            <a:ln w="31750">
              <a:solidFill>
                <a:schemeClr val="accent1">
                  <a:lumMod val="75000"/>
                </a:schemeClr>
              </a:solidFill>
              <a:prstDash val="solid"/>
            </a:ln>
          </c:spPr>
          <c:marker>
            <c:symbol val="none"/>
          </c:marker>
          <c:cat>
            <c:strRef>
              <c:f>'13 Radardiagram NW opbrengst'!$A$4:$A$12</c:f>
              <c:strCache>
                <c:ptCount val="9"/>
                <c:pt idx="0">
                  <c:v>'Fysieke' mijlpalen</c:v>
                </c:pt>
                <c:pt idx="1">
                  <c:v>Tussenproducten</c:v>
                </c:pt>
                <c:pt idx="2">
                  <c:v>Financiële resultaten</c:v>
                </c:pt>
                <c:pt idx="3">
                  <c:v>Netwerkversterking</c:v>
                </c:pt>
                <c:pt idx="4">
                  <c:v>Duurzaamheid</c:v>
                </c:pt>
                <c:pt idx="5">
                  <c:v>Innovatie</c:v>
                </c:pt>
                <c:pt idx="6">
                  <c:v>Bereik</c:v>
                </c:pt>
                <c:pt idx="7">
                  <c:v>Zichtbaarheid</c:v>
                </c:pt>
                <c:pt idx="8">
                  <c:v>Bijdrage aan organisatiedoelen</c:v>
                </c:pt>
              </c:strCache>
            </c:strRef>
          </c:cat>
          <c:val>
            <c:numRef>
              <c:f>'13 Radardiagram NW opbrengst'!$B$4:$B$12</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129651072"/>
        <c:axId val="129652608"/>
      </c:radarChart>
      <c:catAx>
        <c:axId val="129651072"/>
        <c:scaling>
          <c:orientation val="minMax"/>
        </c:scaling>
        <c:delete val="0"/>
        <c:axPos val="b"/>
        <c:majorGridlines/>
        <c:numFmt formatCode="General" sourceLinked="0"/>
        <c:majorTickMark val="none"/>
        <c:minorTickMark val="none"/>
        <c:tickLblPos val="nextTo"/>
        <c:txPr>
          <a:bodyPr/>
          <a:lstStyle/>
          <a:p>
            <a:pPr>
              <a:defRPr sz="1600">
                <a:solidFill>
                  <a:schemeClr val="accent1">
                    <a:lumMod val="75000"/>
                  </a:schemeClr>
                </a:solidFill>
              </a:defRPr>
            </a:pPr>
            <a:endParaRPr lang="nl-NL"/>
          </a:p>
        </c:txPr>
        <c:crossAx val="129652608"/>
        <c:crosses val="autoZero"/>
        <c:auto val="1"/>
        <c:lblAlgn val="ctr"/>
        <c:lblOffset val="100"/>
        <c:noMultiLvlLbl val="0"/>
      </c:catAx>
      <c:valAx>
        <c:axId val="129652608"/>
        <c:scaling>
          <c:orientation val="minMax"/>
          <c:max val="5"/>
        </c:scaling>
        <c:delete val="0"/>
        <c:axPos val="l"/>
        <c:majorGridlines/>
        <c:numFmt formatCode="#,##0" sourceLinked="0"/>
        <c:majorTickMark val="none"/>
        <c:minorTickMark val="in"/>
        <c:tickLblPos val="nextTo"/>
        <c:crossAx val="129651072"/>
        <c:crosses val="autoZero"/>
        <c:crossBetween val="between"/>
        <c:majorUnit val="1"/>
        <c:minorUnit val="0.5"/>
      </c:valAx>
    </c:plotArea>
    <c:legend>
      <c:legendPos val="r"/>
      <c:legendEntry>
        <c:idx val="0"/>
        <c:txPr>
          <a:bodyPr/>
          <a:lstStyle/>
          <a:p>
            <a:pPr>
              <a:defRPr sz="1200"/>
            </a:pPr>
            <a:endParaRPr lang="nl-NL"/>
          </a:p>
        </c:txPr>
      </c:legendEntry>
      <c:layout>
        <c:manualLayout>
          <c:xMode val="edge"/>
          <c:yMode val="edge"/>
          <c:x val="0.40727843695373056"/>
          <c:y val="0.91386075109289966"/>
          <c:w val="0.17779671941793132"/>
          <c:h val="8.5926083563878833E-2"/>
        </c:manualLayout>
      </c:layout>
      <c:overlay val="1"/>
      <c:spPr>
        <a:solidFill>
          <a:schemeClr val="bg2"/>
        </a:solidFill>
        <a:ln>
          <a:noFill/>
        </a:ln>
      </c:sp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A. Ambitie</a:t>
            </a:r>
          </a:p>
        </c:rich>
      </c:tx>
      <c:layout>
        <c:manualLayout>
          <c:xMode val="edge"/>
          <c:yMode val="edge"/>
          <c:x val="0.46316525528648539"/>
          <c:y val="9.8039291368914126E-3"/>
        </c:manualLayout>
      </c:layout>
      <c:overlay val="0"/>
    </c:title>
    <c:autoTitleDeleted val="0"/>
    <c:plotArea>
      <c:layout>
        <c:manualLayout>
          <c:layoutTarget val="inner"/>
          <c:xMode val="edge"/>
          <c:yMode val="edge"/>
          <c:x val="0.2473322318111299"/>
          <c:y val="0.16296301113791015"/>
          <c:w val="0.74684534921677015"/>
          <c:h val="0.46590142898804315"/>
        </c:manualLayout>
      </c:layout>
      <c:barChart>
        <c:barDir val="col"/>
        <c:grouping val="clustered"/>
        <c:varyColors val="0"/>
        <c:ser>
          <c:idx val="0"/>
          <c:order val="0"/>
          <c:invertIfNegative val="0"/>
          <c:cat>
            <c:strRef>
              <c:f>'2 Invoer waarden NWsamenwerking'!$A$7:$A$10</c:f>
              <c:strCache>
                <c:ptCount val="4"/>
                <c:pt idx="0">
                  <c:v>A1</c:v>
                </c:pt>
                <c:pt idx="1">
                  <c:v>A2</c:v>
                </c:pt>
                <c:pt idx="2">
                  <c:v>A3</c:v>
                </c:pt>
                <c:pt idx="3">
                  <c:v>A4</c:v>
                </c:pt>
              </c:strCache>
            </c:strRef>
          </c:cat>
          <c:val>
            <c:numRef>
              <c:f>'2 Invoer waarden NWsamenwerking'!$D$7:$D$10</c:f>
              <c:numCache>
                <c:formatCode>0.0</c:formatCode>
                <c:ptCount val="4"/>
              </c:numCache>
            </c:numRef>
          </c:val>
        </c:ser>
        <c:ser>
          <c:idx val="1"/>
          <c:order val="1"/>
          <c:invertIfNegative val="0"/>
          <c:cat>
            <c:strRef>
              <c:f>'2 Invoer waarden NWsamenwerking'!$A$7:$A$10</c:f>
              <c:strCache>
                <c:ptCount val="4"/>
                <c:pt idx="0">
                  <c:v>A1</c:v>
                </c:pt>
                <c:pt idx="1">
                  <c:v>A2</c:v>
                </c:pt>
                <c:pt idx="2">
                  <c:v>A3</c:v>
                </c:pt>
                <c:pt idx="3">
                  <c:v>A4</c:v>
                </c:pt>
              </c:strCache>
            </c:strRef>
          </c:cat>
          <c:val>
            <c:numRef>
              <c:f>'2 Invoer waarden NWsamenwerking'!$E$7:$E$10</c:f>
              <c:numCache>
                <c:formatCode>0.0</c:formatCode>
                <c:ptCount val="4"/>
              </c:numCache>
            </c:numRef>
          </c:val>
        </c:ser>
        <c:ser>
          <c:idx val="2"/>
          <c:order val="2"/>
          <c:invertIfNegative val="0"/>
          <c:cat>
            <c:strRef>
              <c:f>'2 Invoer waarden NWsamenwerking'!$A$7:$A$10</c:f>
              <c:strCache>
                <c:ptCount val="4"/>
                <c:pt idx="0">
                  <c:v>A1</c:v>
                </c:pt>
                <c:pt idx="1">
                  <c:v>A2</c:v>
                </c:pt>
                <c:pt idx="2">
                  <c:v>A3</c:v>
                </c:pt>
                <c:pt idx="3">
                  <c:v>A4</c:v>
                </c:pt>
              </c:strCache>
            </c:strRef>
          </c:cat>
          <c:val>
            <c:numRef>
              <c:f>'2 Invoer waarden NWsamenwerking'!$F$7:$F$10</c:f>
              <c:numCache>
                <c:formatCode>0.0</c:formatCode>
                <c:ptCount val="4"/>
              </c:numCache>
            </c:numRef>
          </c:val>
        </c:ser>
        <c:dLbls>
          <c:showLegendKey val="0"/>
          <c:showVal val="0"/>
          <c:showCatName val="0"/>
          <c:showSerName val="0"/>
          <c:showPercent val="0"/>
          <c:showBubbleSize val="0"/>
        </c:dLbls>
        <c:gapWidth val="284"/>
        <c:axId val="116277248"/>
        <c:axId val="116279168"/>
      </c:barChart>
      <c:lineChart>
        <c:grouping val="standard"/>
        <c:varyColors val="0"/>
        <c:ser>
          <c:idx val="6"/>
          <c:order val="3"/>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cat>
            <c:strRef>
              <c:f>'2 Invoer waarden NWsamenwerking'!$A$7:$A$10</c:f>
              <c:strCache>
                <c:ptCount val="4"/>
                <c:pt idx="0">
                  <c:v>A1</c:v>
                </c:pt>
                <c:pt idx="1">
                  <c:v>A2</c:v>
                </c:pt>
                <c:pt idx="2">
                  <c:v>A3</c:v>
                </c:pt>
                <c:pt idx="3">
                  <c:v>A4</c:v>
                </c:pt>
              </c:strCache>
            </c:strRef>
          </c:cat>
          <c:val>
            <c:numRef>
              <c:f>'2 Invoer waarden NWsamenwerking'!$AC$7:$AC$10</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6277248"/>
        <c:axId val="116279168"/>
      </c:lineChart>
      <c:catAx>
        <c:axId val="116277248"/>
        <c:scaling>
          <c:orientation val="minMax"/>
        </c:scaling>
        <c:delete val="0"/>
        <c:axPos val="b"/>
        <c:numFmt formatCode="General" sourceLinked="0"/>
        <c:majorTickMark val="out"/>
        <c:minorTickMark val="none"/>
        <c:tickLblPos val="nextTo"/>
        <c:txPr>
          <a:bodyPr/>
          <a:lstStyle/>
          <a:p>
            <a:pPr>
              <a:defRPr sz="800"/>
            </a:pPr>
            <a:endParaRPr lang="nl-NL"/>
          </a:p>
        </c:txPr>
        <c:crossAx val="116279168"/>
        <c:crosses val="autoZero"/>
        <c:auto val="1"/>
        <c:lblAlgn val="ctr"/>
        <c:lblOffset val="100"/>
        <c:noMultiLvlLbl val="0"/>
      </c:catAx>
      <c:valAx>
        <c:axId val="116279168"/>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16277248"/>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B.</a:t>
            </a:r>
            <a:r>
              <a:rPr lang="en-US" sz="800" baseline="0"/>
              <a:t> Belangen</a:t>
            </a:r>
            <a:endParaRPr lang="en-US" sz="800"/>
          </a:p>
        </c:rich>
      </c:tx>
      <c:layout>
        <c:manualLayout>
          <c:xMode val="edge"/>
          <c:yMode val="edge"/>
          <c:x val="0.46316525528648539"/>
          <c:y val="9.8039291368914126E-3"/>
        </c:manualLayout>
      </c:layout>
      <c:overlay val="0"/>
    </c:title>
    <c:autoTitleDeleted val="0"/>
    <c:plotArea>
      <c:layout>
        <c:manualLayout>
          <c:layoutTarget val="inner"/>
          <c:xMode val="edge"/>
          <c:yMode val="edge"/>
          <c:x val="0.35213593990406372"/>
          <c:y val="0.16296296296296298"/>
          <c:w val="0.6401992642663018"/>
          <c:h val="0.46590142898804315"/>
        </c:manualLayout>
      </c:layout>
      <c:barChart>
        <c:barDir val="col"/>
        <c:grouping val="clustered"/>
        <c:varyColors val="0"/>
        <c:ser>
          <c:idx val="0"/>
          <c:order val="0"/>
          <c:invertIfNegative val="0"/>
          <c:cat>
            <c:strRef>
              <c:f>'2 Invoer waarden NWsamenwerking'!$A$12:$A$14</c:f>
              <c:strCache>
                <c:ptCount val="3"/>
                <c:pt idx="0">
                  <c:v>B1</c:v>
                </c:pt>
                <c:pt idx="1">
                  <c:v>B2</c:v>
                </c:pt>
                <c:pt idx="2">
                  <c:v>B3</c:v>
                </c:pt>
              </c:strCache>
            </c:strRef>
          </c:cat>
          <c:val>
            <c:numRef>
              <c:f>'2 Invoer waarden NWsamenwerking'!$D$12:$D$14</c:f>
              <c:numCache>
                <c:formatCode>0.0</c:formatCode>
                <c:ptCount val="3"/>
              </c:numCache>
            </c:numRef>
          </c:val>
        </c:ser>
        <c:ser>
          <c:idx val="1"/>
          <c:order val="1"/>
          <c:invertIfNegative val="0"/>
          <c:cat>
            <c:strRef>
              <c:f>'2 Invoer waarden NWsamenwerking'!$A$12:$A$14</c:f>
              <c:strCache>
                <c:ptCount val="3"/>
                <c:pt idx="0">
                  <c:v>B1</c:v>
                </c:pt>
                <c:pt idx="1">
                  <c:v>B2</c:v>
                </c:pt>
                <c:pt idx="2">
                  <c:v>B3</c:v>
                </c:pt>
              </c:strCache>
            </c:strRef>
          </c:cat>
          <c:val>
            <c:numRef>
              <c:f>'2 Invoer waarden NWsamenwerking'!$E$12:$E$14</c:f>
              <c:numCache>
                <c:formatCode>0.0</c:formatCode>
                <c:ptCount val="3"/>
              </c:numCache>
            </c:numRef>
          </c:val>
        </c:ser>
        <c:ser>
          <c:idx val="2"/>
          <c:order val="2"/>
          <c:invertIfNegative val="0"/>
          <c:cat>
            <c:strRef>
              <c:f>'2 Invoer waarden NWsamenwerking'!$A$12:$A$14</c:f>
              <c:strCache>
                <c:ptCount val="3"/>
                <c:pt idx="0">
                  <c:v>B1</c:v>
                </c:pt>
                <c:pt idx="1">
                  <c:v>B2</c:v>
                </c:pt>
                <c:pt idx="2">
                  <c:v>B3</c:v>
                </c:pt>
              </c:strCache>
            </c:strRef>
          </c:cat>
          <c:val>
            <c:numRef>
              <c:f>'2 Invoer waarden NWsamenwerking'!$F$12:$F$14</c:f>
              <c:numCache>
                <c:formatCode>0.0</c:formatCode>
                <c:ptCount val="3"/>
              </c:numCache>
            </c:numRef>
          </c:val>
        </c:ser>
        <c:dLbls>
          <c:showLegendKey val="0"/>
          <c:showVal val="0"/>
          <c:showCatName val="0"/>
          <c:showSerName val="0"/>
          <c:showPercent val="0"/>
          <c:showBubbleSize val="0"/>
        </c:dLbls>
        <c:gapWidth val="284"/>
        <c:axId val="116310784"/>
        <c:axId val="116312704"/>
      </c:barChart>
      <c:lineChart>
        <c:grouping val="standard"/>
        <c:varyColors val="0"/>
        <c:ser>
          <c:idx val="6"/>
          <c:order val="3"/>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cat>
            <c:strRef>
              <c:f>'2 Invoer waarden NWsamenwerking'!$A$12:$A$14</c:f>
              <c:strCache>
                <c:ptCount val="3"/>
                <c:pt idx="0">
                  <c:v>B1</c:v>
                </c:pt>
                <c:pt idx="1">
                  <c:v>B2</c:v>
                </c:pt>
                <c:pt idx="2">
                  <c:v>B3</c:v>
                </c:pt>
              </c:strCache>
            </c:strRef>
          </c:cat>
          <c:val>
            <c:numRef>
              <c:f>'2 Invoer waarden NWsamenwerking'!$AC$12:$AC$14</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16310784"/>
        <c:axId val="116312704"/>
      </c:lineChart>
      <c:catAx>
        <c:axId val="116310784"/>
        <c:scaling>
          <c:orientation val="minMax"/>
        </c:scaling>
        <c:delete val="0"/>
        <c:axPos val="b"/>
        <c:numFmt formatCode="General" sourceLinked="0"/>
        <c:majorTickMark val="out"/>
        <c:minorTickMark val="none"/>
        <c:tickLblPos val="nextTo"/>
        <c:txPr>
          <a:bodyPr/>
          <a:lstStyle/>
          <a:p>
            <a:pPr>
              <a:defRPr sz="800"/>
            </a:pPr>
            <a:endParaRPr lang="nl-NL"/>
          </a:p>
        </c:txPr>
        <c:crossAx val="116312704"/>
        <c:crosses val="autoZero"/>
        <c:auto val="1"/>
        <c:lblAlgn val="ctr"/>
        <c:lblOffset val="100"/>
        <c:noMultiLvlLbl val="0"/>
      </c:catAx>
      <c:valAx>
        <c:axId val="116312704"/>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16310784"/>
        <c:crosses val="autoZero"/>
        <c:crossBetween val="between"/>
        <c:majorUnit val="1"/>
        <c:minorUnit val="0.5"/>
      </c:valAx>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I. Samenstelling</a:t>
            </a:r>
          </a:p>
        </c:rich>
      </c:tx>
      <c:layout>
        <c:manualLayout>
          <c:xMode val="edge"/>
          <c:yMode val="edge"/>
          <c:x val="0.23609083707129574"/>
          <c:y val="9.8037393944574308E-3"/>
        </c:manualLayout>
      </c:layout>
      <c:overlay val="0"/>
    </c:title>
    <c:autoTitleDeleted val="0"/>
    <c:plotArea>
      <c:layout>
        <c:manualLayout>
          <c:layoutTarget val="inner"/>
          <c:xMode val="edge"/>
          <c:yMode val="edge"/>
          <c:x val="0.13088385236912853"/>
          <c:y val="0.18656185312229404"/>
          <c:w val="0.69260103501520243"/>
          <c:h val="0.46590142898804315"/>
        </c:manualLayout>
      </c:layout>
      <c:barChart>
        <c:barDir val="col"/>
        <c:grouping val="clustered"/>
        <c:varyColors val="0"/>
        <c:ser>
          <c:idx val="0"/>
          <c:order val="0"/>
          <c:invertIfNegative val="0"/>
          <c:cat>
            <c:strRef>
              <c:f>'2 Invoer waarden NWsamenwerking'!$A$46:$A$48</c:f>
              <c:strCache>
                <c:ptCount val="3"/>
                <c:pt idx="0">
                  <c:v>I1</c:v>
                </c:pt>
                <c:pt idx="1">
                  <c:v>I2</c:v>
                </c:pt>
                <c:pt idx="2">
                  <c:v>I3</c:v>
                </c:pt>
              </c:strCache>
            </c:strRef>
          </c:cat>
          <c:val>
            <c:numRef>
              <c:f>'2 Invoer waarden NWsamenwerking'!$D$46:$D$48</c:f>
              <c:numCache>
                <c:formatCode>0.0</c:formatCode>
                <c:ptCount val="3"/>
              </c:numCache>
            </c:numRef>
          </c:val>
        </c:ser>
        <c:ser>
          <c:idx val="1"/>
          <c:order val="1"/>
          <c:spPr>
            <a:ln w="76200"/>
          </c:spPr>
          <c:invertIfNegative val="0"/>
          <c:cat>
            <c:strRef>
              <c:f>'2 Invoer waarden NWsamenwerking'!$A$46:$A$48</c:f>
              <c:strCache>
                <c:ptCount val="3"/>
                <c:pt idx="0">
                  <c:v>I1</c:v>
                </c:pt>
                <c:pt idx="1">
                  <c:v>I2</c:v>
                </c:pt>
                <c:pt idx="2">
                  <c:v>I3</c:v>
                </c:pt>
              </c:strCache>
            </c:strRef>
          </c:cat>
          <c:val>
            <c:numRef>
              <c:f>'2 Invoer waarden NWsamenwerking'!$E$46:$E$48</c:f>
              <c:numCache>
                <c:formatCode>0.0</c:formatCode>
                <c:ptCount val="3"/>
              </c:numCache>
            </c:numRef>
          </c:val>
        </c:ser>
        <c:ser>
          <c:idx val="2"/>
          <c:order val="2"/>
          <c:spPr>
            <a:ln w="76200"/>
          </c:spPr>
          <c:invertIfNegative val="0"/>
          <c:cat>
            <c:strRef>
              <c:f>'2 Invoer waarden NWsamenwerking'!$A$46:$A$48</c:f>
              <c:strCache>
                <c:ptCount val="3"/>
                <c:pt idx="0">
                  <c:v>I1</c:v>
                </c:pt>
                <c:pt idx="1">
                  <c:v>I2</c:v>
                </c:pt>
                <c:pt idx="2">
                  <c:v>I3</c:v>
                </c:pt>
              </c:strCache>
            </c:strRef>
          </c:cat>
          <c:val>
            <c:numRef>
              <c:f>'2 Invoer waarden NWsamenwerking'!$F$46:$F$48</c:f>
              <c:numCache>
                <c:formatCode>0.0</c:formatCode>
                <c:ptCount val="3"/>
              </c:numCache>
            </c:numRef>
          </c:val>
        </c:ser>
        <c:dLbls>
          <c:showLegendKey val="0"/>
          <c:showVal val="0"/>
          <c:showCatName val="0"/>
          <c:showSerName val="0"/>
          <c:showPercent val="0"/>
          <c:showBubbleSize val="0"/>
        </c:dLbls>
        <c:gapWidth val="284"/>
        <c:axId val="126849792"/>
        <c:axId val="126851712"/>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NWsamenwerking'!$AC$46:$AC$48</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26849792"/>
        <c:axId val="126851712"/>
      </c:lineChart>
      <c:catAx>
        <c:axId val="126849792"/>
        <c:scaling>
          <c:orientation val="minMax"/>
        </c:scaling>
        <c:delete val="0"/>
        <c:axPos val="b"/>
        <c:numFmt formatCode="General" sourceLinked="0"/>
        <c:majorTickMark val="out"/>
        <c:minorTickMark val="none"/>
        <c:tickLblPos val="nextTo"/>
        <c:txPr>
          <a:bodyPr/>
          <a:lstStyle/>
          <a:p>
            <a:pPr>
              <a:defRPr sz="800"/>
            </a:pPr>
            <a:endParaRPr lang="nl-NL"/>
          </a:p>
        </c:txPr>
        <c:crossAx val="126851712"/>
        <c:crosses val="autoZero"/>
        <c:auto val="1"/>
        <c:lblAlgn val="ctr"/>
        <c:lblOffset val="100"/>
        <c:noMultiLvlLbl val="0"/>
      </c:catAx>
      <c:valAx>
        <c:axId val="12685171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6849792"/>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H. Daadkracht</a:t>
            </a:r>
          </a:p>
        </c:rich>
      </c:tx>
      <c:layout>
        <c:manualLayout>
          <c:xMode val="edge"/>
          <c:yMode val="edge"/>
          <c:x val="0.28849260782019637"/>
          <c:y val="9.8037393944574308E-3"/>
        </c:manualLayout>
      </c:layout>
      <c:overlay val="0"/>
    </c:title>
    <c:autoTitleDeleted val="0"/>
    <c:plotArea>
      <c:layout>
        <c:manualLayout>
          <c:layoutTarget val="inner"/>
          <c:xMode val="edge"/>
          <c:yMode val="edge"/>
          <c:x val="0.1506465778316172"/>
          <c:y val="0.18656185312229404"/>
          <c:w val="0.69859176256814048"/>
          <c:h val="0.46590142898804315"/>
        </c:manualLayout>
      </c:layout>
      <c:barChart>
        <c:barDir val="col"/>
        <c:grouping val="clustered"/>
        <c:varyColors val="0"/>
        <c:ser>
          <c:idx val="0"/>
          <c:order val="0"/>
          <c:invertIfNegative val="0"/>
          <c:cat>
            <c:strRef>
              <c:f>'2 Invoer waarden NWsamenwerking'!$A$43:$A$44</c:f>
              <c:strCache>
                <c:ptCount val="2"/>
                <c:pt idx="0">
                  <c:v>H1</c:v>
                </c:pt>
                <c:pt idx="1">
                  <c:v>H2</c:v>
                </c:pt>
              </c:strCache>
            </c:strRef>
          </c:cat>
          <c:val>
            <c:numRef>
              <c:f>'2 Invoer waarden NWsamenwerking'!$D$43:$D$44</c:f>
              <c:numCache>
                <c:formatCode>0.0</c:formatCode>
                <c:ptCount val="2"/>
              </c:numCache>
            </c:numRef>
          </c:val>
        </c:ser>
        <c:ser>
          <c:idx val="1"/>
          <c:order val="1"/>
          <c:spPr>
            <a:ln w="76200"/>
          </c:spPr>
          <c:invertIfNegative val="0"/>
          <c:cat>
            <c:strRef>
              <c:f>'2 Invoer waarden NWsamenwerking'!$A$43:$A$44</c:f>
              <c:strCache>
                <c:ptCount val="2"/>
                <c:pt idx="0">
                  <c:v>H1</c:v>
                </c:pt>
                <c:pt idx="1">
                  <c:v>H2</c:v>
                </c:pt>
              </c:strCache>
            </c:strRef>
          </c:cat>
          <c:val>
            <c:numRef>
              <c:f>'2 Invoer waarden NWsamenwerking'!$E$43:$E$44</c:f>
              <c:numCache>
                <c:formatCode>0.0</c:formatCode>
                <c:ptCount val="2"/>
              </c:numCache>
            </c:numRef>
          </c:val>
        </c:ser>
        <c:ser>
          <c:idx val="2"/>
          <c:order val="2"/>
          <c:spPr>
            <a:ln w="76200"/>
          </c:spPr>
          <c:invertIfNegative val="0"/>
          <c:cat>
            <c:strRef>
              <c:f>'2 Invoer waarden NWsamenwerking'!$A$43:$A$44</c:f>
              <c:strCache>
                <c:ptCount val="2"/>
                <c:pt idx="0">
                  <c:v>H1</c:v>
                </c:pt>
                <c:pt idx="1">
                  <c:v>H2</c:v>
                </c:pt>
              </c:strCache>
            </c:strRef>
          </c:cat>
          <c:val>
            <c:numRef>
              <c:f>'2 Invoer waarden NWsamenwerking'!$F$43:$F$44</c:f>
              <c:numCache>
                <c:formatCode>0.0</c:formatCode>
                <c:ptCount val="2"/>
              </c:numCache>
            </c:numRef>
          </c:val>
        </c:ser>
        <c:dLbls>
          <c:showLegendKey val="0"/>
          <c:showVal val="0"/>
          <c:showCatName val="0"/>
          <c:showSerName val="0"/>
          <c:showPercent val="0"/>
          <c:showBubbleSize val="0"/>
        </c:dLbls>
        <c:gapWidth val="284"/>
        <c:axId val="126947712"/>
        <c:axId val="126949632"/>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NWsamenwerking'!$AC$43:$AC$44</c:f>
              <c:numCache>
                <c:formatCode>0.0</c:formatCode>
                <c:ptCount val="2"/>
                <c:pt idx="0">
                  <c:v>0</c:v>
                </c:pt>
                <c:pt idx="1">
                  <c:v>0</c:v>
                </c:pt>
              </c:numCache>
            </c:numRef>
          </c:val>
          <c:smooth val="0"/>
        </c:ser>
        <c:dLbls>
          <c:showLegendKey val="0"/>
          <c:showVal val="0"/>
          <c:showCatName val="0"/>
          <c:showSerName val="0"/>
          <c:showPercent val="0"/>
          <c:showBubbleSize val="0"/>
        </c:dLbls>
        <c:marker val="1"/>
        <c:smooth val="0"/>
        <c:axId val="126947712"/>
        <c:axId val="126949632"/>
      </c:lineChart>
      <c:catAx>
        <c:axId val="126947712"/>
        <c:scaling>
          <c:orientation val="minMax"/>
        </c:scaling>
        <c:delete val="0"/>
        <c:axPos val="b"/>
        <c:numFmt formatCode="General" sourceLinked="0"/>
        <c:majorTickMark val="out"/>
        <c:minorTickMark val="none"/>
        <c:tickLblPos val="nextTo"/>
        <c:txPr>
          <a:bodyPr/>
          <a:lstStyle/>
          <a:p>
            <a:pPr>
              <a:defRPr sz="800"/>
            </a:pPr>
            <a:endParaRPr lang="nl-NL"/>
          </a:p>
        </c:txPr>
        <c:crossAx val="126949632"/>
        <c:crosses val="autoZero"/>
        <c:auto val="1"/>
        <c:lblAlgn val="ctr"/>
        <c:lblOffset val="100"/>
        <c:noMultiLvlLbl val="0"/>
      </c:catAx>
      <c:valAx>
        <c:axId val="126949632"/>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6947712"/>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a:t>G. Vertrouwen</a:t>
            </a:r>
          </a:p>
        </c:rich>
      </c:tx>
      <c:layout>
        <c:manualLayout>
          <c:xMode val="edge"/>
          <c:yMode val="edge"/>
          <c:x val="0.25355809398759593"/>
          <c:y val="9.8037393944574308E-3"/>
        </c:manualLayout>
      </c:layout>
      <c:overlay val="0"/>
    </c:title>
    <c:autoTitleDeleted val="0"/>
    <c:plotArea>
      <c:layout>
        <c:manualLayout>
          <c:layoutTarget val="inner"/>
          <c:xMode val="edge"/>
          <c:yMode val="edge"/>
          <c:x val="0.13670627134122859"/>
          <c:y val="0.18656185312229404"/>
          <c:w val="0.72753554884780292"/>
          <c:h val="0.46590142898804315"/>
        </c:manualLayout>
      </c:layout>
      <c:barChart>
        <c:barDir val="col"/>
        <c:grouping val="clustered"/>
        <c:varyColors val="0"/>
        <c:ser>
          <c:idx val="0"/>
          <c:order val="0"/>
          <c:invertIfNegative val="0"/>
          <c:cat>
            <c:strRef>
              <c:f>'2 Invoer waarden NWsamenwerking'!$A$38:$A$41</c:f>
              <c:strCache>
                <c:ptCount val="4"/>
                <c:pt idx="0">
                  <c:v>G1</c:v>
                </c:pt>
                <c:pt idx="1">
                  <c:v>G2</c:v>
                </c:pt>
                <c:pt idx="2">
                  <c:v>G3</c:v>
                </c:pt>
                <c:pt idx="3">
                  <c:v>G4</c:v>
                </c:pt>
              </c:strCache>
            </c:strRef>
          </c:cat>
          <c:val>
            <c:numRef>
              <c:f>'2 Invoer waarden NWsamenwerking'!$D$38:$D$41</c:f>
              <c:numCache>
                <c:formatCode>0.0</c:formatCode>
                <c:ptCount val="4"/>
              </c:numCache>
            </c:numRef>
          </c:val>
        </c:ser>
        <c:ser>
          <c:idx val="1"/>
          <c:order val="1"/>
          <c:spPr>
            <a:ln w="76200"/>
          </c:spPr>
          <c:invertIfNegative val="0"/>
          <c:cat>
            <c:strRef>
              <c:f>'2 Invoer waarden NWsamenwerking'!$A$38:$A$41</c:f>
              <c:strCache>
                <c:ptCount val="4"/>
                <c:pt idx="0">
                  <c:v>G1</c:v>
                </c:pt>
                <c:pt idx="1">
                  <c:v>G2</c:v>
                </c:pt>
                <c:pt idx="2">
                  <c:v>G3</c:v>
                </c:pt>
                <c:pt idx="3">
                  <c:v>G4</c:v>
                </c:pt>
              </c:strCache>
            </c:strRef>
          </c:cat>
          <c:val>
            <c:numRef>
              <c:f>'2 Invoer waarden NWsamenwerking'!$E$38:$E$41</c:f>
              <c:numCache>
                <c:formatCode>0.0</c:formatCode>
                <c:ptCount val="4"/>
              </c:numCache>
            </c:numRef>
          </c:val>
        </c:ser>
        <c:ser>
          <c:idx val="2"/>
          <c:order val="2"/>
          <c:spPr>
            <a:ln w="76200"/>
          </c:spPr>
          <c:invertIfNegative val="0"/>
          <c:cat>
            <c:strRef>
              <c:f>'2 Invoer waarden NWsamenwerking'!$A$38:$A$41</c:f>
              <c:strCache>
                <c:ptCount val="4"/>
                <c:pt idx="0">
                  <c:v>G1</c:v>
                </c:pt>
                <c:pt idx="1">
                  <c:v>G2</c:v>
                </c:pt>
                <c:pt idx="2">
                  <c:v>G3</c:v>
                </c:pt>
                <c:pt idx="3">
                  <c:v>G4</c:v>
                </c:pt>
              </c:strCache>
            </c:strRef>
          </c:cat>
          <c:val>
            <c:numRef>
              <c:f>'2 Invoer waarden NWsamenwerking'!$F$38:$F$41</c:f>
              <c:numCache>
                <c:formatCode>0.0</c:formatCode>
                <c:ptCount val="4"/>
              </c:numCache>
            </c:numRef>
          </c:val>
        </c:ser>
        <c:dLbls>
          <c:showLegendKey val="0"/>
          <c:showVal val="0"/>
          <c:showCatName val="0"/>
          <c:showSerName val="0"/>
          <c:showPercent val="0"/>
          <c:showBubbleSize val="0"/>
        </c:dLbls>
        <c:gapWidth val="284"/>
        <c:axId val="126980096"/>
        <c:axId val="126982016"/>
      </c:barChart>
      <c:lineChart>
        <c:grouping val="standard"/>
        <c:varyColors val="0"/>
        <c:ser>
          <c:idx val="6"/>
          <c:order val="3"/>
          <c:tx>
            <c:v>Gemiddelde</c:v>
          </c:tx>
          <c:spPr>
            <a:ln w="19050">
              <a:solidFill>
                <a:schemeClr val="tx1">
                  <a:lumMod val="65000"/>
                  <a:lumOff val="35000"/>
                </a:schemeClr>
              </a:solidFill>
            </a:ln>
          </c:spPr>
          <c:marker>
            <c:symbol val="diamond"/>
            <c:size val="4"/>
            <c:spPr>
              <a:solidFill>
                <a:schemeClr val="tx1">
                  <a:lumMod val="85000"/>
                  <a:lumOff val="15000"/>
                </a:schemeClr>
              </a:solidFill>
              <a:ln>
                <a:solidFill>
                  <a:schemeClr val="tx1">
                    <a:lumMod val="85000"/>
                    <a:lumOff val="15000"/>
                  </a:schemeClr>
                </a:solidFill>
              </a:ln>
            </c:spPr>
          </c:marker>
          <c:val>
            <c:numRef>
              <c:f>'2 Invoer waarden NWsamenwerking'!$AC$38:$AC$41</c:f>
              <c:numCache>
                <c:formatCode>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6980096"/>
        <c:axId val="126982016"/>
      </c:lineChart>
      <c:catAx>
        <c:axId val="126980096"/>
        <c:scaling>
          <c:orientation val="minMax"/>
        </c:scaling>
        <c:delete val="0"/>
        <c:axPos val="b"/>
        <c:numFmt formatCode="General" sourceLinked="0"/>
        <c:majorTickMark val="out"/>
        <c:minorTickMark val="none"/>
        <c:tickLblPos val="nextTo"/>
        <c:txPr>
          <a:bodyPr/>
          <a:lstStyle/>
          <a:p>
            <a:pPr>
              <a:defRPr sz="800"/>
            </a:pPr>
            <a:endParaRPr lang="nl-NL"/>
          </a:p>
        </c:txPr>
        <c:crossAx val="126982016"/>
        <c:crosses val="autoZero"/>
        <c:auto val="1"/>
        <c:lblAlgn val="ctr"/>
        <c:lblOffset val="100"/>
        <c:noMultiLvlLbl val="0"/>
      </c:catAx>
      <c:valAx>
        <c:axId val="126982016"/>
        <c:scaling>
          <c:orientation val="minMax"/>
          <c:max val="5"/>
          <c:min val="0"/>
        </c:scaling>
        <c:delete val="0"/>
        <c:axPos val="l"/>
        <c:majorGridlines/>
        <c:numFmt formatCode="0" sourceLinked="0"/>
        <c:majorTickMark val="out"/>
        <c:minorTickMark val="none"/>
        <c:tickLblPos val="nextTo"/>
        <c:txPr>
          <a:bodyPr/>
          <a:lstStyle/>
          <a:p>
            <a:pPr>
              <a:defRPr sz="800"/>
            </a:pPr>
            <a:endParaRPr lang="nl-NL"/>
          </a:p>
        </c:txPr>
        <c:crossAx val="126980096"/>
        <c:crosses val="autoZero"/>
        <c:crossBetween val="between"/>
        <c:majorUnit val="1"/>
        <c:minorUnit val="0.5"/>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95250</xdr:colOff>
      <xdr:row>54</xdr:row>
      <xdr:rowOff>57150</xdr:rowOff>
    </xdr:from>
    <xdr:to>
      <xdr:col>12</xdr:col>
      <xdr:colOff>66675</xdr:colOff>
      <xdr:row>90</xdr:row>
      <xdr:rowOff>76204</xdr:rowOff>
    </xdr:to>
    <xdr:grpSp>
      <xdr:nvGrpSpPr>
        <xdr:cNvPr id="2" name="Groep 1"/>
        <xdr:cNvGrpSpPr/>
      </xdr:nvGrpSpPr>
      <xdr:grpSpPr>
        <a:xfrm>
          <a:off x="95250" y="8801100"/>
          <a:ext cx="10477500" cy="5848354"/>
          <a:chOff x="381000" y="2381250"/>
          <a:chExt cx="8324169" cy="5981026"/>
        </a:xfrm>
      </xdr:grpSpPr>
      <xdr:graphicFrame macro="">
        <xdr:nvGraphicFramePr>
          <xdr:cNvPr id="3" name="Grafiek 2"/>
          <xdr:cNvGraphicFramePr/>
        </xdr:nvGraphicFramePr>
        <xdr:xfrm>
          <a:off x="381000" y="2422072"/>
          <a:ext cx="8324169" cy="594020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kstvak 3"/>
          <xdr:cNvSpPr txBox="1"/>
        </xdr:nvSpPr>
        <xdr:spPr>
          <a:xfrm>
            <a:off x="503463" y="2381250"/>
            <a:ext cx="5747666" cy="74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1" i="1">
                <a:solidFill>
                  <a:schemeClr val="tx2">
                    <a:lumMod val="75000"/>
                  </a:schemeClr>
                </a:solidFill>
              </a:rPr>
              <a:t>Netwerksamenwerking:</a:t>
            </a:r>
            <a:r>
              <a:rPr lang="nl-NL" sz="1600" b="1" i="1" baseline="0">
                <a:solidFill>
                  <a:schemeClr val="tx2">
                    <a:lumMod val="75000"/>
                  </a:schemeClr>
                </a:solidFill>
              </a:rPr>
              <a:t> gemiddelde waarden alle netwerkdeelnemers</a:t>
            </a:r>
            <a:endParaRPr lang="nl-NL" sz="1600" b="1" i="1">
              <a:solidFill>
                <a:schemeClr val="tx2">
                  <a:lumMod val="75000"/>
                </a:schemeClr>
              </a:solidFill>
            </a:endParaRPr>
          </a:p>
        </xdr:txBody>
      </xdr:sp>
    </xdr:grpSp>
    <xdr:clientData/>
  </xdr:twoCellAnchor>
  <xdr:twoCellAnchor>
    <xdr:from>
      <xdr:col>0</xdr:col>
      <xdr:colOff>85725</xdr:colOff>
      <xdr:row>92</xdr:row>
      <xdr:rowOff>9524</xdr:rowOff>
    </xdr:from>
    <xdr:to>
      <xdr:col>8</xdr:col>
      <xdr:colOff>628650</xdr:colOff>
      <xdr:row>122</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114300</xdr:colOff>
      <xdr:row>33</xdr:row>
      <xdr:rowOff>133350</xdr:rowOff>
    </xdr:from>
    <xdr:to>
      <xdr:col>11</xdr:col>
      <xdr:colOff>438150</xdr:colOff>
      <xdr:row>39</xdr:row>
      <xdr:rowOff>19050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xdr:row>
      <xdr:rowOff>19050</xdr:rowOff>
    </xdr:from>
    <xdr:to>
      <xdr:col>11</xdr:col>
      <xdr:colOff>752475</xdr:colOff>
      <xdr:row>50</xdr:row>
      <xdr:rowOff>160112</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123826</xdr:colOff>
      <xdr:row>16</xdr:row>
      <xdr:rowOff>142875</xdr:rowOff>
    </xdr:from>
    <xdr:to>
      <xdr:col>11</xdr:col>
      <xdr:colOff>742950</xdr:colOff>
      <xdr:row>23</xdr:row>
      <xdr:rowOff>85724</xdr:rowOff>
    </xdr:to>
    <xdr:graphicFrame macro="">
      <xdr:nvGraphicFramePr>
        <xdr:cNvPr id="47" name="Grafiek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723900</xdr:colOff>
      <xdr:row>23</xdr:row>
      <xdr:rowOff>66673</xdr:rowOff>
    </xdr:from>
    <xdr:to>
      <xdr:col>11</xdr:col>
      <xdr:colOff>561974</xdr:colOff>
      <xdr:row>30</xdr:row>
      <xdr:rowOff>9522</xdr:rowOff>
    </xdr:to>
    <xdr:graphicFrame macro="">
      <xdr:nvGraphicFramePr>
        <xdr:cNvPr id="48" name="Grafiek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18</xdr:row>
      <xdr:rowOff>142873</xdr:rowOff>
    </xdr:from>
    <xdr:to>
      <xdr:col>1</xdr:col>
      <xdr:colOff>266699</xdr:colOff>
      <xdr:row>25</xdr:row>
      <xdr:rowOff>85722</xdr:rowOff>
    </xdr:to>
    <xdr:graphicFrame macro="">
      <xdr:nvGraphicFramePr>
        <xdr:cNvPr id="49" name="Grafiek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26</xdr:row>
      <xdr:rowOff>19048</xdr:rowOff>
    </xdr:from>
    <xdr:to>
      <xdr:col>1</xdr:col>
      <xdr:colOff>66675</xdr:colOff>
      <xdr:row>32</xdr:row>
      <xdr:rowOff>123822</xdr:rowOff>
    </xdr:to>
    <xdr:graphicFrame macro="">
      <xdr:nvGraphicFramePr>
        <xdr:cNvPr id="50" name="Grafiek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33</xdr:row>
      <xdr:rowOff>28573</xdr:rowOff>
    </xdr:from>
    <xdr:to>
      <xdr:col>1</xdr:col>
      <xdr:colOff>266699</xdr:colOff>
      <xdr:row>39</xdr:row>
      <xdr:rowOff>133347</xdr:rowOff>
    </xdr:to>
    <xdr:graphicFrame macro="">
      <xdr:nvGraphicFramePr>
        <xdr:cNvPr id="51" name="Grafiek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542925</xdr:colOff>
      <xdr:row>29</xdr:row>
      <xdr:rowOff>114298</xdr:rowOff>
    </xdr:from>
    <xdr:to>
      <xdr:col>12</xdr:col>
      <xdr:colOff>104775</xdr:colOff>
      <xdr:row>36</xdr:row>
      <xdr:rowOff>57147</xdr:rowOff>
    </xdr:to>
    <xdr:graphicFrame macro="">
      <xdr:nvGraphicFramePr>
        <xdr:cNvPr id="52" name="Grafiek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704850</xdr:colOff>
      <xdr:row>36</xdr:row>
      <xdr:rowOff>47623</xdr:rowOff>
    </xdr:from>
    <xdr:to>
      <xdr:col>11</xdr:col>
      <xdr:colOff>542924</xdr:colOff>
      <xdr:row>42</xdr:row>
      <xdr:rowOff>152397</xdr:rowOff>
    </xdr:to>
    <xdr:graphicFrame macro="">
      <xdr:nvGraphicFramePr>
        <xdr:cNvPr id="53" name="Grafiek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571501</xdr:colOff>
      <xdr:row>42</xdr:row>
      <xdr:rowOff>152398</xdr:rowOff>
    </xdr:from>
    <xdr:to>
      <xdr:col>11</xdr:col>
      <xdr:colOff>752475</xdr:colOff>
      <xdr:row>49</xdr:row>
      <xdr:rowOff>95247</xdr:rowOff>
    </xdr:to>
    <xdr:graphicFrame macro="">
      <xdr:nvGraphicFramePr>
        <xdr:cNvPr id="54" name="Grafiek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40</xdr:row>
      <xdr:rowOff>104773</xdr:rowOff>
    </xdr:from>
    <xdr:to>
      <xdr:col>1</xdr:col>
      <xdr:colOff>266699</xdr:colOff>
      <xdr:row>47</xdr:row>
      <xdr:rowOff>47622</xdr:rowOff>
    </xdr:to>
    <xdr:graphicFrame macro="">
      <xdr:nvGraphicFramePr>
        <xdr:cNvPr id="55" name="Grafiek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47625</xdr:colOff>
      <xdr:row>61</xdr:row>
      <xdr:rowOff>0</xdr:rowOff>
    </xdr:from>
    <xdr:to>
      <xdr:col>1</xdr:col>
      <xdr:colOff>314324</xdr:colOff>
      <xdr:row>89</xdr:row>
      <xdr:rowOff>66674</xdr:rowOff>
    </xdr:to>
    <xdr:grpSp>
      <xdr:nvGrpSpPr>
        <xdr:cNvPr id="56" name="Groep 55"/>
        <xdr:cNvGrpSpPr/>
      </xdr:nvGrpSpPr>
      <xdr:grpSpPr>
        <a:xfrm>
          <a:off x="47625" y="9877425"/>
          <a:ext cx="2181224" cy="4600574"/>
          <a:chOff x="0" y="9248775"/>
          <a:chExt cx="2181224" cy="4600574"/>
        </a:xfrm>
      </xdr:grpSpPr>
      <xdr:graphicFrame macro="">
        <xdr:nvGraphicFramePr>
          <xdr:cNvPr id="57" name="Grafiek 56"/>
          <xdr:cNvGraphicFramePr>
            <a:graphicFrameLocks/>
          </xdr:cNvGraphicFramePr>
        </xdr:nvGraphicFramePr>
        <xdr:xfrm>
          <a:off x="0" y="9248775"/>
          <a:ext cx="2181224" cy="1076324"/>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58" name="Grafiek 57"/>
          <xdr:cNvGraphicFramePr>
            <a:graphicFrameLocks/>
          </xdr:cNvGraphicFramePr>
        </xdr:nvGraphicFramePr>
        <xdr:xfrm>
          <a:off x="0" y="10420350"/>
          <a:ext cx="1981200" cy="1076324"/>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59" name="Grafiek 58"/>
          <xdr:cNvGraphicFramePr>
            <a:graphicFrameLocks/>
          </xdr:cNvGraphicFramePr>
        </xdr:nvGraphicFramePr>
        <xdr:xfrm>
          <a:off x="0" y="11563350"/>
          <a:ext cx="2181224" cy="1076324"/>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0" name="Grafiek 59"/>
          <xdr:cNvGraphicFramePr>
            <a:graphicFrameLocks/>
          </xdr:cNvGraphicFramePr>
        </xdr:nvGraphicFramePr>
        <xdr:xfrm>
          <a:off x="0" y="12773025"/>
          <a:ext cx="2181224" cy="1076324"/>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8</xdr:col>
      <xdr:colOff>590550</xdr:colOff>
      <xdr:row>57</xdr:row>
      <xdr:rowOff>133350</xdr:rowOff>
    </xdr:from>
    <xdr:to>
      <xdr:col>12</xdr:col>
      <xdr:colOff>152400</xdr:colOff>
      <xdr:row>90</xdr:row>
      <xdr:rowOff>85722</xdr:rowOff>
    </xdr:to>
    <xdr:grpSp>
      <xdr:nvGrpSpPr>
        <xdr:cNvPr id="61" name="Groep 60"/>
        <xdr:cNvGrpSpPr/>
      </xdr:nvGrpSpPr>
      <xdr:grpSpPr>
        <a:xfrm>
          <a:off x="8001000" y="9363075"/>
          <a:ext cx="2657475" cy="5295897"/>
          <a:chOff x="6934200" y="8458200"/>
          <a:chExt cx="2686050" cy="5295897"/>
        </a:xfrm>
      </xdr:grpSpPr>
      <xdr:graphicFrame macro="">
        <xdr:nvGraphicFramePr>
          <xdr:cNvPr id="62" name="Grafiek 61"/>
          <xdr:cNvGraphicFramePr>
            <a:graphicFrameLocks/>
          </xdr:cNvGraphicFramePr>
        </xdr:nvGraphicFramePr>
        <xdr:xfrm>
          <a:off x="7115176" y="8458200"/>
          <a:ext cx="2181224" cy="1076324"/>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3" name="Grafiek 62"/>
          <xdr:cNvGraphicFramePr>
            <a:graphicFrameLocks/>
          </xdr:cNvGraphicFramePr>
        </xdr:nvGraphicFramePr>
        <xdr:xfrm>
          <a:off x="7115175" y="9515473"/>
          <a:ext cx="2181224" cy="1076324"/>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64" name="Grafiek 63"/>
          <xdr:cNvGraphicFramePr>
            <a:graphicFrameLocks/>
          </xdr:cNvGraphicFramePr>
        </xdr:nvGraphicFramePr>
        <xdr:xfrm>
          <a:off x="6934200" y="10534648"/>
          <a:ext cx="2686050" cy="1076324"/>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65" name="Grafiek 64"/>
          <xdr:cNvGraphicFramePr>
            <a:graphicFrameLocks/>
          </xdr:cNvGraphicFramePr>
        </xdr:nvGraphicFramePr>
        <xdr:xfrm>
          <a:off x="7096125" y="11601448"/>
          <a:ext cx="2181224" cy="1076324"/>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66" name="Grafiek 65"/>
          <xdr:cNvGraphicFramePr>
            <a:graphicFrameLocks/>
          </xdr:cNvGraphicFramePr>
        </xdr:nvGraphicFramePr>
        <xdr:xfrm>
          <a:off x="6953251" y="12677773"/>
          <a:ext cx="2524124" cy="1076324"/>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wsDr>
</file>

<file path=xl/drawings/drawing10.xml><?xml version="1.0" encoding="utf-8"?>
<c:userShapes xmlns:c="http://schemas.openxmlformats.org/drawingml/2006/chart">
  <cdr:relSizeAnchor xmlns:cdr="http://schemas.openxmlformats.org/drawingml/2006/chartDrawing">
    <cdr:from>
      <cdr:x>0.00522</cdr:x>
      <cdr:y>0.00875</cdr:y>
    </cdr:from>
    <cdr:to>
      <cdr:x>0.68952</cdr:x>
      <cdr:y>0.13473</cdr:y>
    </cdr:to>
    <cdr:sp macro="" textlink="">
      <cdr:nvSpPr>
        <cdr:cNvPr id="3" name="Tekstvak 3"/>
        <cdr:cNvSpPr txBox="1"/>
      </cdr:nvSpPr>
      <cdr:spPr>
        <a:xfrm xmlns:a="http://schemas.openxmlformats.org/drawingml/2006/main">
          <a:off x="50764" y="50824"/>
          <a:ext cx="6654835" cy="7317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nl-NL" sz="1600" b="1" i="1" baseline="0">
              <a:solidFill>
                <a:schemeClr val="tx2">
                  <a:lumMod val="75000"/>
                </a:schemeClr>
              </a:solidFill>
            </a:rPr>
            <a:t>Voortgang ten aanzien van de netwerkopbrengsten</a:t>
          </a:r>
          <a:endParaRPr lang="nl-NL" sz="1600" b="1" i="1">
            <a:solidFill>
              <a:schemeClr val="tx2">
                <a:lumMod val="75000"/>
              </a:schemeClr>
            </a:solidFill>
          </a:endParaRPr>
        </a:p>
        <a:p xmlns:a="http://schemas.openxmlformats.org/drawingml/2006/main">
          <a:r>
            <a:rPr lang="nl-NL" sz="1400" b="1" i="0">
              <a:solidFill>
                <a:schemeClr val="tx2">
                  <a:lumMod val="75000"/>
                </a:schemeClr>
              </a:solidFill>
            </a:rPr>
            <a:t>Mate waarin opbrengsten zijn gerealiseerd volgens</a:t>
          </a:r>
          <a:r>
            <a:rPr lang="nl-NL" sz="1400" b="1" i="0" baseline="0">
              <a:solidFill>
                <a:schemeClr val="tx2">
                  <a:lumMod val="75000"/>
                </a:schemeClr>
              </a:solidFill>
            </a:rPr>
            <a:t> deelnemers</a:t>
          </a:r>
          <a:endParaRPr lang="nl-NL" sz="1400" b="1" i="0">
            <a:solidFill>
              <a:schemeClr val="tx2">
                <a:lumMod val="75000"/>
              </a:schemeClr>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0.00522</cdr:x>
      <cdr:y>0.00875</cdr:y>
    </cdr:from>
    <cdr:to>
      <cdr:x>0.68952</cdr:x>
      <cdr:y>0.13473</cdr:y>
    </cdr:to>
    <cdr:sp macro="" textlink="">
      <cdr:nvSpPr>
        <cdr:cNvPr id="3" name="Tekstvak 3"/>
        <cdr:cNvSpPr txBox="1"/>
      </cdr:nvSpPr>
      <cdr:spPr>
        <a:xfrm xmlns:a="http://schemas.openxmlformats.org/drawingml/2006/main">
          <a:off x="50764" y="50824"/>
          <a:ext cx="6654835" cy="7317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nl-NL" sz="1600" b="1" i="1">
              <a:solidFill>
                <a:schemeClr val="tx2">
                  <a:lumMod val="75000"/>
                </a:schemeClr>
              </a:solidFill>
            </a:rPr>
            <a:t>Voortgang</a:t>
          </a:r>
          <a:r>
            <a:rPr lang="nl-NL" sz="1600" b="1" i="1" baseline="0">
              <a:solidFill>
                <a:schemeClr val="tx2">
                  <a:lumMod val="75000"/>
                </a:schemeClr>
              </a:solidFill>
            </a:rPr>
            <a:t> op de n</a:t>
          </a:r>
          <a:r>
            <a:rPr lang="nl-NL" sz="1600" b="1" i="1">
              <a:solidFill>
                <a:schemeClr val="tx2">
                  <a:lumMod val="75000"/>
                </a:schemeClr>
              </a:solidFill>
            </a:rPr>
            <a:t>etwerksamenwerking</a:t>
          </a:r>
        </a:p>
        <a:p xmlns:a="http://schemas.openxmlformats.org/drawingml/2006/main">
          <a:r>
            <a:rPr lang="nl-NL" sz="1200" b="1" i="0">
              <a:solidFill>
                <a:schemeClr val="tx2">
                  <a:lumMod val="75000"/>
                </a:schemeClr>
              </a:solidFill>
            </a:rPr>
            <a:t>Mate waarin de succesindicatoren aanwezig zijn volgens</a:t>
          </a:r>
          <a:r>
            <a:rPr lang="nl-NL" sz="1200" b="1" i="0" baseline="0">
              <a:solidFill>
                <a:schemeClr val="tx2">
                  <a:lumMod val="75000"/>
                </a:schemeClr>
              </a:solidFill>
            </a:rPr>
            <a:t> deelnemers</a:t>
          </a:r>
          <a:endParaRPr lang="nl-NL" sz="1200" b="1" i="0">
            <a:solidFill>
              <a:schemeClr val="tx2">
                <a:lumMod val="7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91</xdr:row>
      <xdr:rowOff>0</xdr:rowOff>
    </xdr:from>
    <xdr:to>
      <xdr:col>9</xdr:col>
      <xdr:colOff>295276</xdr:colOff>
      <xdr:row>125</xdr:row>
      <xdr:rowOff>2550</xdr:rowOff>
    </xdr:to>
    <xdr:graphicFrame macro="">
      <xdr:nvGraphicFramePr>
        <xdr:cNvPr id="28" name="Grafiek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133350</xdr:rowOff>
    </xdr:from>
    <xdr:to>
      <xdr:col>11</xdr:col>
      <xdr:colOff>752475</xdr:colOff>
      <xdr:row>88</xdr:row>
      <xdr:rowOff>112487</xdr:rowOff>
    </xdr:to>
    <xdr:graphicFrame macro="">
      <xdr:nvGraphicFramePr>
        <xdr:cNvPr id="34" name="Grafiek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561976</xdr:colOff>
      <xdr:row>55</xdr:row>
      <xdr:rowOff>95250</xdr:rowOff>
    </xdr:from>
    <xdr:to>
      <xdr:col>11</xdr:col>
      <xdr:colOff>400050</xdr:colOff>
      <xdr:row>62</xdr:row>
      <xdr:rowOff>38099</xdr:rowOff>
    </xdr:to>
    <xdr:graphicFrame macro="">
      <xdr:nvGraphicFramePr>
        <xdr:cNvPr id="55" name="Grafiek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600075</xdr:colOff>
      <xdr:row>62</xdr:row>
      <xdr:rowOff>47623</xdr:rowOff>
    </xdr:from>
    <xdr:to>
      <xdr:col>11</xdr:col>
      <xdr:colOff>438149</xdr:colOff>
      <xdr:row>68</xdr:row>
      <xdr:rowOff>152397</xdr:rowOff>
    </xdr:to>
    <xdr:graphicFrame macro="">
      <xdr:nvGraphicFramePr>
        <xdr:cNvPr id="56" name="Grafiek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628649</xdr:colOff>
      <xdr:row>68</xdr:row>
      <xdr:rowOff>76198</xdr:rowOff>
    </xdr:from>
    <xdr:to>
      <xdr:col>11</xdr:col>
      <xdr:colOff>714374</xdr:colOff>
      <xdr:row>75</xdr:row>
      <xdr:rowOff>19047</xdr:rowOff>
    </xdr:to>
    <xdr:graphicFrame macro="">
      <xdr:nvGraphicFramePr>
        <xdr:cNvPr id="57" name="Grafiek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142875</xdr:colOff>
      <xdr:row>75</xdr:row>
      <xdr:rowOff>85723</xdr:rowOff>
    </xdr:from>
    <xdr:to>
      <xdr:col>11</xdr:col>
      <xdr:colOff>761999</xdr:colOff>
      <xdr:row>82</xdr:row>
      <xdr:rowOff>28572</xdr:rowOff>
    </xdr:to>
    <xdr:graphicFrame macro="">
      <xdr:nvGraphicFramePr>
        <xdr:cNvPr id="58" name="Grafiek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571500</xdr:colOff>
      <xdr:row>81</xdr:row>
      <xdr:rowOff>114298</xdr:rowOff>
    </xdr:from>
    <xdr:to>
      <xdr:col>11</xdr:col>
      <xdr:colOff>409574</xdr:colOff>
      <xdr:row>88</xdr:row>
      <xdr:rowOff>57147</xdr:rowOff>
    </xdr:to>
    <xdr:graphicFrame macro="">
      <xdr:nvGraphicFramePr>
        <xdr:cNvPr id="59" name="Grafiek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79</xdr:row>
      <xdr:rowOff>152400</xdr:rowOff>
    </xdr:from>
    <xdr:to>
      <xdr:col>1</xdr:col>
      <xdr:colOff>266699</xdr:colOff>
      <xdr:row>86</xdr:row>
      <xdr:rowOff>95249</xdr:rowOff>
    </xdr:to>
    <xdr:graphicFrame macro="">
      <xdr:nvGraphicFramePr>
        <xdr:cNvPr id="60" name="Grafiek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72</xdr:row>
      <xdr:rowOff>57150</xdr:rowOff>
    </xdr:from>
    <xdr:to>
      <xdr:col>1</xdr:col>
      <xdr:colOff>266699</xdr:colOff>
      <xdr:row>78</xdr:row>
      <xdr:rowOff>161924</xdr:rowOff>
    </xdr:to>
    <xdr:graphicFrame macro="">
      <xdr:nvGraphicFramePr>
        <xdr:cNvPr id="61" name="Grafiek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64</xdr:row>
      <xdr:rowOff>114300</xdr:rowOff>
    </xdr:from>
    <xdr:to>
      <xdr:col>1</xdr:col>
      <xdr:colOff>266699</xdr:colOff>
      <xdr:row>71</xdr:row>
      <xdr:rowOff>57149</xdr:rowOff>
    </xdr:to>
    <xdr:graphicFrame macro="">
      <xdr:nvGraphicFramePr>
        <xdr:cNvPr id="62" name="Grafiek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57</xdr:row>
      <xdr:rowOff>76200</xdr:rowOff>
    </xdr:from>
    <xdr:to>
      <xdr:col>1</xdr:col>
      <xdr:colOff>266699</xdr:colOff>
      <xdr:row>64</xdr:row>
      <xdr:rowOff>19049</xdr:rowOff>
    </xdr:to>
    <xdr:graphicFrame macro="">
      <xdr:nvGraphicFramePr>
        <xdr:cNvPr id="63" name="Grafiek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14</xdr:row>
      <xdr:rowOff>133350</xdr:rowOff>
    </xdr:from>
    <xdr:to>
      <xdr:col>11</xdr:col>
      <xdr:colOff>752475</xdr:colOff>
      <xdr:row>50</xdr:row>
      <xdr:rowOff>112487</xdr:rowOff>
    </xdr:to>
    <xdr:grpSp>
      <xdr:nvGrpSpPr>
        <xdr:cNvPr id="2" name="Groep 1"/>
        <xdr:cNvGrpSpPr/>
      </xdr:nvGrpSpPr>
      <xdr:grpSpPr>
        <a:xfrm>
          <a:off x="0" y="2400300"/>
          <a:ext cx="10506075" cy="5808437"/>
          <a:chOff x="0" y="2400300"/>
          <a:chExt cx="10506075" cy="5808437"/>
        </a:xfrm>
      </xdr:grpSpPr>
      <xdr:grpSp>
        <xdr:nvGrpSpPr>
          <xdr:cNvPr id="42" name="Groep 41"/>
          <xdr:cNvGrpSpPr/>
        </xdr:nvGrpSpPr>
        <xdr:grpSpPr>
          <a:xfrm>
            <a:off x="0" y="2400300"/>
            <a:ext cx="10506075" cy="5808437"/>
            <a:chOff x="0" y="2400300"/>
            <a:chExt cx="9725025" cy="5808437"/>
          </a:xfrm>
        </xdr:grpSpPr>
        <xdr:graphicFrame macro="">
          <xdr:nvGraphicFramePr>
            <xdr:cNvPr id="6" name="Grafiek 5"/>
            <xdr:cNvGraphicFramePr>
              <a:graphicFrameLocks/>
            </xdr:cNvGraphicFramePr>
          </xdr:nvGraphicFramePr>
          <xdr:xfrm>
            <a:off x="0" y="2400300"/>
            <a:ext cx="9725025" cy="5808437"/>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7" name="Grafiek 6"/>
            <xdr:cNvGraphicFramePr>
              <a:graphicFrameLocks/>
            </xdr:cNvGraphicFramePr>
          </xdr:nvGraphicFramePr>
          <xdr:xfrm>
            <a:off x="7200901" y="2838452"/>
            <a:ext cx="2181224" cy="1076324"/>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9" name="Grafiek 28"/>
            <xdr:cNvGraphicFramePr>
              <a:graphicFrameLocks/>
            </xdr:cNvGraphicFramePr>
          </xdr:nvGraphicFramePr>
          <xdr:xfrm>
            <a:off x="7248525" y="3924300"/>
            <a:ext cx="2181224" cy="1076324"/>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30" name="Grafiek 29"/>
            <xdr:cNvGraphicFramePr>
              <a:graphicFrameLocks/>
            </xdr:cNvGraphicFramePr>
          </xdr:nvGraphicFramePr>
          <xdr:xfrm>
            <a:off x="7277099" y="4933950"/>
            <a:ext cx="2428875" cy="1076324"/>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31" name="Grafiek 30"/>
            <xdr:cNvGraphicFramePr>
              <a:graphicFrameLocks/>
            </xdr:cNvGraphicFramePr>
          </xdr:nvGraphicFramePr>
          <xdr:xfrm>
            <a:off x="7543800" y="6067425"/>
            <a:ext cx="2181224" cy="1076324"/>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2" name="Grafiek 31"/>
            <xdr:cNvGraphicFramePr>
              <a:graphicFrameLocks/>
            </xdr:cNvGraphicFramePr>
          </xdr:nvGraphicFramePr>
          <xdr:xfrm>
            <a:off x="7219950" y="7096125"/>
            <a:ext cx="2181224" cy="1076324"/>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3" name="Grafiek 32"/>
            <xdr:cNvGraphicFramePr>
              <a:graphicFrameLocks/>
            </xdr:cNvGraphicFramePr>
          </xdr:nvGraphicFramePr>
          <xdr:xfrm>
            <a:off x="0" y="6896100"/>
            <a:ext cx="2181224" cy="1076324"/>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37" name="Grafiek 36"/>
            <xdr:cNvGraphicFramePr>
              <a:graphicFrameLocks/>
            </xdr:cNvGraphicFramePr>
          </xdr:nvGraphicFramePr>
          <xdr:xfrm>
            <a:off x="0" y="5667375"/>
            <a:ext cx="2181224" cy="1076324"/>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38" name="Grafiek 37"/>
            <xdr:cNvGraphicFramePr>
              <a:graphicFrameLocks/>
            </xdr:cNvGraphicFramePr>
          </xdr:nvGraphicFramePr>
          <xdr:xfrm>
            <a:off x="0" y="4429125"/>
            <a:ext cx="2181224" cy="1076324"/>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39" name="Grafiek 38"/>
            <xdr:cNvGraphicFramePr>
              <a:graphicFrameLocks/>
            </xdr:cNvGraphicFramePr>
          </xdr:nvGraphicFramePr>
          <xdr:xfrm>
            <a:off x="0" y="3257550"/>
            <a:ext cx="2181224" cy="1076324"/>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40" name="Afgeronde rechthoek 39"/>
            <xdr:cNvSpPr/>
          </xdr:nvSpPr>
          <xdr:spPr>
            <a:xfrm>
              <a:off x="2241915" y="3590924"/>
              <a:ext cx="1466850" cy="600076"/>
            </a:xfrm>
            <a:prstGeom prst="roundRect">
              <a:avLst/>
            </a:prstGeom>
            <a:ln>
              <a:noFill/>
            </a:ln>
          </xdr:spPr>
          <xdr:style>
            <a:lnRef idx="1">
              <a:schemeClr val="accent6"/>
            </a:lnRef>
            <a:fillRef idx="2">
              <a:schemeClr val="accent6"/>
            </a:fillRef>
            <a:effectRef idx="1">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nl-NL" sz="1300">
                  <a:solidFill>
                    <a:schemeClr val="accent1">
                      <a:lumMod val="75000"/>
                    </a:schemeClr>
                  </a:solidFill>
                </a:rPr>
                <a:t>Bijdrage</a:t>
              </a:r>
              <a:r>
                <a:rPr lang="nl-NL" sz="1300" baseline="0">
                  <a:solidFill>
                    <a:schemeClr val="accent1">
                      <a:lumMod val="75000"/>
                    </a:schemeClr>
                  </a:solidFill>
                </a:rPr>
                <a:t> aan organisatiedoelen </a:t>
              </a:r>
              <a:endParaRPr lang="nl-NL" sz="1300">
                <a:solidFill>
                  <a:schemeClr val="accent1">
                    <a:lumMod val="75000"/>
                  </a:schemeClr>
                </a:solidFill>
              </a:endParaRPr>
            </a:p>
          </xdr:txBody>
        </xdr:sp>
      </xdr:grpSp>
      <xdr:sp macro="" textlink="">
        <xdr:nvSpPr>
          <xdr:cNvPr id="25" name="Afgeronde rechthoek 24"/>
          <xdr:cNvSpPr/>
        </xdr:nvSpPr>
        <xdr:spPr>
          <a:xfrm>
            <a:off x="1790700" y="3619500"/>
            <a:ext cx="600075" cy="600076"/>
          </a:xfrm>
          <a:prstGeom prst="roundRect">
            <a:avLst/>
          </a:prstGeom>
          <a:solidFill>
            <a:schemeClr val="lt1"/>
          </a:solidFill>
          <a:ln>
            <a:noFill/>
          </a:ln>
          <a:effectLst/>
        </xdr:spPr>
        <xdr:style>
          <a:lnRef idx="1">
            <a:schemeClr val="accent6"/>
          </a:lnRef>
          <a:fillRef idx="2">
            <a:schemeClr val="accent6"/>
          </a:fillRef>
          <a:effectRef idx="1">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lang="nl-NL" sz="1300">
              <a:solidFill>
                <a:schemeClr val="accent1">
                  <a:lumMod val="75000"/>
                </a:schemeClr>
              </a:solidFill>
            </a:endParaRP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0.00522</cdr:x>
      <cdr:y>0.00875</cdr:y>
    </cdr:from>
    <cdr:to>
      <cdr:x>0.6957</cdr:x>
      <cdr:y>0.13473</cdr:y>
    </cdr:to>
    <cdr:sp macro="" textlink="">
      <cdr:nvSpPr>
        <cdr:cNvPr id="4" name="Tekstvak 3"/>
        <cdr:cNvSpPr txBox="1"/>
      </cdr:nvSpPr>
      <cdr:spPr>
        <a:xfrm xmlns:a="http://schemas.openxmlformats.org/drawingml/2006/main">
          <a:off x="50800" y="50800"/>
          <a:ext cx="6714928" cy="73179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nl-NL" sz="1600" b="1" i="1">
              <a:solidFill>
                <a:schemeClr val="tx2">
                  <a:lumMod val="75000"/>
                </a:schemeClr>
              </a:solidFill>
            </a:rPr>
            <a:t>Netwerkopbrengsten:</a:t>
          </a:r>
          <a:r>
            <a:rPr lang="nl-NL" sz="1600" b="1" i="1" baseline="0">
              <a:solidFill>
                <a:schemeClr val="tx2">
                  <a:lumMod val="75000"/>
                </a:schemeClr>
              </a:solidFill>
            </a:rPr>
            <a:t> gemiddelde waarden alle netwerkdeelnemers</a:t>
          </a:r>
          <a:endParaRPr lang="nl-NL" sz="1600" b="1" i="1">
            <a:solidFill>
              <a:schemeClr val="tx2">
                <a:lumMod val="75000"/>
              </a:schemeClr>
            </a:solidFill>
          </a:endParaRPr>
        </a:p>
      </cdr:txBody>
    </cdr:sp>
  </cdr:relSizeAnchor>
  <cdr:relSizeAnchor xmlns:cdr="http://schemas.openxmlformats.org/drawingml/2006/chartDrawing">
    <cdr:from>
      <cdr:x>0.15805</cdr:x>
      <cdr:y>0.16945</cdr:y>
    </cdr:from>
    <cdr:to>
      <cdr:x>0.22212</cdr:x>
      <cdr:y>0.27276</cdr:y>
    </cdr:to>
    <cdr:sp macro="" textlink="">
      <cdr:nvSpPr>
        <cdr:cNvPr id="6" name="Afgeronde rechthoek 5"/>
        <cdr:cNvSpPr/>
      </cdr:nvSpPr>
      <cdr:spPr>
        <a:xfrm xmlns:a="http://schemas.openxmlformats.org/drawingml/2006/main">
          <a:off x="1660525" y="984250"/>
          <a:ext cx="673100" cy="600076"/>
        </a:xfrm>
        <a:prstGeom xmlns:a="http://schemas.openxmlformats.org/drawingml/2006/main" prst="roundRect">
          <a:avLst/>
        </a:prstGeom>
        <a:solidFill xmlns:a="http://schemas.openxmlformats.org/drawingml/2006/main">
          <a:schemeClr val="lt1"/>
        </a:solidFill>
        <a:ln xmlns:a="http://schemas.openxmlformats.org/drawingml/2006/main">
          <a:noFill/>
        </a:ln>
        <a:effectLst xmlns:a="http://schemas.openxmlformats.org/drawingml/2006/main"/>
      </cdr:spPr>
      <cdr:style>
        <a:lnRef xmlns:a="http://schemas.openxmlformats.org/drawingml/2006/main" idx="1">
          <a:schemeClr val="accent6"/>
        </a:lnRef>
        <a:fillRef xmlns:a="http://schemas.openxmlformats.org/drawingml/2006/main" idx="2">
          <a:schemeClr val="accent6"/>
        </a:fillRef>
        <a:effectRef xmlns:a="http://schemas.openxmlformats.org/drawingml/2006/main" idx="1">
          <a:schemeClr val="accent6"/>
        </a:effectRef>
        <a:fontRef xmlns:a="http://schemas.openxmlformats.org/drawingml/2006/main" idx="minor">
          <a:schemeClr val="dk1"/>
        </a:fontRef>
      </cdr:style>
      <cdr:txBody>
        <a:bodyPr xmlns:a="http://schemas.openxmlformats.org/drawingml/2006/main" wrap="square"/>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nl-NL" sz="1300">
            <a:solidFill>
              <a:schemeClr val="accent1">
                <a:lumMod val="75000"/>
              </a:schemeClr>
            </a:solidFill>
          </a:endParaRPr>
        </a:p>
      </cdr:txBody>
    </cdr:sp>
  </cdr:relSizeAnchor>
  <cdr:relSizeAnchor xmlns:cdr="http://schemas.openxmlformats.org/drawingml/2006/chartDrawing">
    <cdr:from>
      <cdr:x>0.22222</cdr:x>
      <cdr:y>0.16617</cdr:y>
    </cdr:from>
    <cdr:to>
      <cdr:x>0.37305</cdr:x>
      <cdr:y>0.26948</cdr:y>
    </cdr:to>
    <cdr:sp macro="" textlink="">
      <cdr:nvSpPr>
        <cdr:cNvPr id="5" name="Afgeronde rechthoek 4"/>
        <cdr:cNvSpPr/>
      </cdr:nvSpPr>
      <cdr:spPr>
        <a:xfrm xmlns:a="http://schemas.openxmlformats.org/drawingml/2006/main">
          <a:off x="2334657" y="965183"/>
          <a:ext cx="1584631" cy="600070"/>
        </a:xfrm>
        <a:prstGeom xmlns:a="http://schemas.openxmlformats.org/drawingml/2006/main" prst="roundRect">
          <a:avLst/>
        </a:prstGeom>
        <a:ln xmlns:a="http://schemas.openxmlformats.org/drawingml/2006/main">
          <a:noFill/>
        </a:ln>
      </cdr:spPr>
      <cdr:style>
        <a:lnRef xmlns:a="http://schemas.openxmlformats.org/drawingml/2006/main" idx="1">
          <a:schemeClr val="accent6"/>
        </a:lnRef>
        <a:fillRef xmlns:a="http://schemas.openxmlformats.org/drawingml/2006/main" idx="2">
          <a:schemeClr val="accent6"/>
        </a:fillRef>
        <a:effectRef xmlns:a="http://schemas.openxmlformats.org/drawingml/2006/main" idx="1">
          <a:schemeClr val="accent6"/>
        </a:effectRef>
        <a:fontRef xmlns:a="http://schemas.openxmlformats.org/drawingml/2006/main" idx="minor">
          <a:schemeClr val="dk1"/>
        </a:fontRef>
      </cdr:style>
      <cdr:txBody>
        <a:bodyPr xmlns:a="http://schemas.openxmlformats.org/drawingml/2006/main" wrap="square"/>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l-NL" sz="1300">
              <a:solidFill>
                <a:schemeClr val="accent1">
                  <a:lumMod val="75000"/>
                </a:schemeClr>
              </a:solidFill>
            </a:rPr>
            <a:t>Bijdrage</a:t>
          </a:r>
          <a:r>
            <a:rPr lang="nl-NL" sz="1300" baseline="0">
              <a:solidFill>
                <a:schemeClr val="accent1">
                  <a:lumMod val="75000"/>
                </a:schemeClr>
              </a:solidFill>
            </a:rPr>
            <a:t> aan organisatiedoelen </a:t>
          </a:r>
          <a:endParaRPr lang="nl-NL" sz="1300">
            <a:solidFill>
              <a:schemeClr val="accent1">
                <a:lumMod val="75000"/>
              </a:schemeClr>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0.00522</cdr:x>
      <cdr:y>0.00875</cdr:y>
    </cdr:from>
    <cdr:to>
      <cdr:x>0.68952</cdr:x>
      <cdr:y>0.13473</cdr:y>
    </cdr:to>
    <cdr:sp macro="" textlink="">
      <cdr:nvSpPr>
        <cdr:cNvPr id="3" name="Tekstvak 3"/>
        <cdr:cNvSpPr txBox="1"/>
      </cdr:nvSpPr>
      <cdr:spPr>
        <a:xfrm xmlns:a="http://schemas.openxmlformats.org/drawingml/2006/main">
          <a:off x="50764" y="50824"/>
          <a:ext cx="6654835" cy="7317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nl-NL" sz="1600" b="1" i="1" baseline="0">
              <a:solidFill>
                <a:schemeClr val="tx2">
                  <a:lumMod val="75000"/>
                </a:schemeClr>
              </a:solidFill>
            </a:rPr>
            <a:t>Voortgang ten aanzien van de netwerkopbrengsten</a:t>
          </a:r>
          <a:endParaRPr lang="nl-NL" sz="1600" b="1" i="1">
            <a:solidFill>
              <a:schemeClr val="tx2">
                <a:lumMod val="75000"/>
              </a:schemeClr>
            </a:solidFill>
          </a:endParaRPr>
        </a:p>
        <a:p xmlns:a="http://schemas.openxmlformats.org/drawingml/2006/main">
          <a:r>
            <a:rPr lang="nl-NL" sz="1200" b="1" i="0">
              <a:solidFill>
                <a:schemeClr val="tx2">
                  <a:lumMod val="75000"/>
                </a:schemeClr>
              </a:solidFill>
            </a:rPr>
            <a:t>Mate waarin opbrengsten zijn gerealiseerd volgens</a:t>
          </a:r>
          <a:r>
            <a:rPr lang="nl-NL" sz="1200" b="1" i="0" baseline="0">
              <a:solidFill>
                <a:schemeClr val="tx2">
                  <a:lumMod val="75000"/>
                </a:schemeClr>
              </a:solidFill>
            </a:rPr>
            <a:t> deelnemers</a:t>
          </a:r>
          <a:endParaRPr lang="nl-NL" sz="1200" b="1" i="0">
            <a:solidFill>
              <a:schemeClr val="tx2">
                <a:lumMod val="75000"/>
              </a:schemeClr>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12</xdr:col>
      <xdr:colOff>219073</xdr:colOff>
      <xdr:row>1</xdr:row>
      <xdr:rowOff>47624</xdr:rowOff>
    </xdr:from>
    <xdr:to>
      <xdr:col>23</xdr:col>
      <xdr:colOff>514350</xdr:colOff>
      <xdr:row>7</xdr:row>
      <xdr:rowOff>552450</xdr:rowOff>
    </xdr:to>
    <xdr:sp macro="" textlink="">
      <xdr:nvSpPr>
        <xdr:cNvPr id="31" name="Text Box 139"/>
        <xdr:cNvSpPr txBox="1">
          <a:spLocks noChangeArrowheads="1"/>
        </xdr:cNvSpPr>
      </xdr:nvSpPr>
      <xdr:spPr bwMode="auto">
        <a:xfrm>
          <a:off x="8020048" y="400049"/>
          <a:ext cx="7000877" cy="47434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1000" b="1" i="0" u="none" strike="noStrike" baseline="0">
              <a:solidFill>
                <a:srgbClr val="000000"/>
              </a:solidFill>
              <a:latin typeface="Arial" pitchFamily="34" charset="0"/>
              <a:cs typeface="Arial" pitchFamily="34" charset="0"/>
            </a:rPr>
            <a:t>Actiepunten:</a:t>
          </a:r>
        </a:p>
        <a:p>
          <a:pPr algn="l" rtl="0">
            <a:defRPr sz="1000"/>
          </a:pPr>
          <a:r>
            <a:rPr lang="nl-NL" sz="1000" b="1" i="0" baseline="0">
              <a:effectLst/>
              <a:latin typeface="Arial" pitchFamily="34" charset="0"/>
              <a:ea typeface="+mn-ea"/>
              <a:cs typeface="Arial" pitchFamily="34" charset="0"/>
            </a:rPr>
            <a:t>1  = </a:t>
          </a:r>
          <a:endParaRPr lang="nl-NL" sz="1000" b="0" i="0" baseline="0">
            <a:effectLst/>
            <a:latin typeface="Arial" pitchFamily="34" charset="0"/>
            <a:ea typeface="+mn-ea"/>
            <a:cs typeface="Arial" pitchFamily="34" charset="0"/>
          </a:endParaRPr>
        </a:p>
        <a:p>
          <a:pPr algn="l" rtl="0">
            <a:defRPr sz="1000"/>
          </a:pPr>
          <a:r>
            <a:rPr lang="nl-NL" sz="1000" b="1" i="0" baseline="0">
              <a:effectLst/>
              <a:latin typeface="Arial" pitchFamily="34" charset="0"/>
              <a:ea typeface="+mn-ea"/>
              <a:cs typeface="Arial" pitchFamily="34" charset="0"/>
            </a:rPr>
            <a:t>2  =</a:t>
          </a:r>
          <a:r>
            <a:rPr lang="nl-NL" sz="1000" b="0" i="0" baseline="0">
              <a:effectLst/>
              <a:latin typeface="Arial" pitchFamily="34" charset="0"/>
              <a:ea typeface="+mn-ea"/>
              <a:cs typeface="Arial" pitchFamily="34" charset="0"/>
            </a:rPr>
            <a:t> </a:t>
          </a:r>
        </a:p>
        <a:p>
          <a:pPr algn="l" rtl="0">
            <a:defRPr sz="1000"/>
          </a:pPr>
          <a:r>
            <a:rPr lang="nl-NL" sz="1000" b="1" i="0" baseline="0">
              <a:effectLst/>
              <a:latin typeface="Arial" pitchFamily="34" charset="0"/>
              <a:ea typeface="+mn-ea"/>
              <a:cs typeface="Arial" pitchFamily="34" charset="0"/>
            </a:rPr>
            <a:t>3  = </a:t>
          </a:r>
          <a:endParaRPr lang="nl-NL" sz="1000" b="0" i="0" baseline="0">
            <a:effectLst/>
            <a:latin typeface="Arial" pitchFamily="34" charset="0"/>
            <a:ea typeface="+mn-ea"/>
            <a:cs typeface="Arial" pitchFamily="34" charset="0"/>
          </a:endParaRPr>
        </a:p>
        <a:p>
          <a:pPr algn="l" rtl="0">
            <a:defRPr sz="1000"/>
          </a:pPr>
          <a:r>
            <a:rPr lang="nl-NL" sz="1000" b="1" i="0" baseline="0">
              <a:effectLst/>
              <a:latin typeface="Arial" pitchFamily="34" charset="0"/>
              <a:ea typeface="+mn-ea"/>
              <a:cs typeface="Arial" pitchFamily="34" charset="0"/>
            </a:rPr>
            <a:t>4  = </a:t>
          </a:r>
        </a:p>
        <a:p>
          <a:pPr algn="l" rtl="0">
            <a:defRPr sz="1000"/>
          </a:pPr>
          <a:r>
            <a:rPr lang="nl-NL" sz="1000" b="1" i="0" baseline="0">
              <a:effectLst/>
              <a:latin typeface="Arial" pitchFamily="34" charset="0"/>
              <a:ea typeface="+mn-ea"/>
              <a:cs typeface="Arial" pitchFamily="34" charset="0"/>
            </a:rPr>
            <a:t>5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r>
            <a:rPr lang="nl-NL" sz="1000" b="1" i="0" baseline="0">
              <a:effectLst/>
              <a:latin typeface="Arial" pitchFamily="34" charset="0"/>
              <a:ea typeface="+mn-ea"/>
              <a:cs typeface="Arial" pitchFamily="34" charset="0"/>
            </a:rPr>
            <a:t>6  = </a:t>
          </a:r>
        </a:p>
        <a:p>
          <a:r>
            <a:rPr lang="nl-NL" sz="1000" b="1" i="0" baseline="0">
              <a:effectLst/>
              <a:latin typeface="Arial" pitchFamily="34" charset="0"/>
              <a:ea typeface="+mn-ea"/>
              <a:cs typeface="Arial" pitchFamily="34" charset="0"/>
            </a:rPr>
            <a:t>7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8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9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10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11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12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13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14 = </a:t>
          </a:r>
          <a:endParaRPr lang="nl-NL" sz="1000">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15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16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17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18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19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20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21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22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23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24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25 = </a:t>
          </a:r>
          <a:r>
            <a:rPr lang="nl-NL" sz="1000" b="0" i="0">
              <a:effectLst/>
              <a:latin typeface="Arial" pitchFamily="34" charset="0"/>
              <a:ea typeface="+mn-ea"/>
              <a:cs typeface="Arial" pitchFamily="34" charset="0"/>
            </a:rPr>
            <a:t>  </a:t>
          </a:r>
          <a:endParaRPr lang="nl-NL" sz="10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26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rtl="0"/>
          <a:r>
            <a:rPr lang="nl-NL" sz="1000" b="1" i="0" baseline="0">
              <a:effectLst/>
              <a:latin typeface="Arial" pitchFamily="34" charset="0"/>
              <a:ea typeface="+mn-ea"/>
              <a:cs typeface="Arial" pitchFamily="34" charset="0"/>
            </a:rPr>
            <a:t>27 = </a:t>
          </a:r>
          <a:r>
            <a:rPr lang="nl-NL" sz="1000" b="0" i="0">
              <a:effectLst/>
              <a:latin typeface="Arial" pitchFamily="34" charset="0"/>
              <a:ea typeface="+mn-ea"/>
              <a:cs typeface="Arial" pitchFamily="34" charset="0"/>
            </a:rPr>
            <a:t> </a:t>
          </a:r>
          <a:endParaRPr lang="nl-NL" sz="10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28 = </a:t>
          </a:r>
        </a:p>
        <a:p>
          <a:pPr marL="0" marR="0" indent="0" defTabSz="914400" rtl="0" eaLnBrk="1" fontAlgn="auto" latinLnBrk="0" hangingPunct="1">
            <a:lnSpc>
              <a:spcPct val="100000"/>
            </a:lnSpc>
            <a:spcBef>
              <a:spcPts val="0"/>
            </a:spcBef>
            <a:spcAft>
              <a:spcPts val="0"/>
            </a:spcAft>
            <a:buClrTx/>
            <a:buSzTx/>
            <a:buFontTx/>
            <a:buNone/>
            <a:tabLst/>
            <a:defRPr/>
          </a:pPr>
          <a:r>
            <a:rPr lang="nl-NL" sz="1000" b="1" i="0" baseline="0">
              <a:effectLst/>
              <a:latin typeface="Arial" pitchFamily="34" charset="0"/>
              <a:ea typeface="+mn-ea"/>
              <a:cs typeface="Arial" pitchFamily="34" charset="0"/>
            </a:rPr>
            <a:t>29 = </a:t>
          </a:r>
          <a:r>
            <a:rPr lang="nl-NL" sz="1000">
              <a:effectLst/>
              <a:latin typeface="Arial" pitchFamily="34" charset="0"/>
              <a:ea typeface="+mn-ea"/>
              <a:cs typeface="Arial" pitchFamily="34" charset="0"/>
            </a:rPr>
            <a:t> </a:t>
          </a:r>
        </a:p>
        <a:p>
          <a:pPr marL="0" marR="0" indent="0" defTabSz="914400" rtl="0" eaLnBrk="1" fontAlgn="auto" latinLnBrk="0" hangingPunct="1">
            <a:lnSpc>
              <a:spcPct val="100000"/>
            </a:lnSpc>
            <a:spcBef>
              <a:spcPts val="0"/>
            </a:spcBef>
            <a:spcAft>
              <a:spcPts val="0"/>
            </a:spcAft>
            <a:buClrTx/>
            <a:buSzTx/>
            <a:buFontTx/>
            <a:buNone/>
            <a:tabLst/>
            <a:defRPr/>
          </a:pPr>
          <a:r>
            <a:rPr lang="nl-NL" sz="1000">
              <a:effectLst/>
              <a:latin typeface="Arial" pitchFamily="34" charset="0"/>
              <a:ea typeface="+mn-ea"/>
              <a:cs typeface="Arial" pitchFamily="34" charset="0"/>
            </a:rPr>
            <a:t>enz...</a:t>
          </a:r>
          <a:endParaRPr lang="nl-NL" sz="1000">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nl-NL" sz="900" b="1"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nl-NL">
            <a:effectLst/>
          </a:endParaRPr>
        </a:p>
        <a:p>
          <a:pPr rtl="0" eaLnBrk="1" fontAlgn="auto" latinLnBrk="0" hangingPunct="1"/>
          <a:endParaRPr lang="nl-NL" sz="1100" b="1" i="0" baseline="0">
            <a:effectLst/>
            <a:latin typeface="+mn-lt"/>
            <a:ea typeface="+mn-ea"/>
            <a:cs typeface="+mn-cs"/>
          </a:endParaRPr>
        </a:p>
        <a:p>
          <a:endParaRPr lang="nl-NL" sz="1100" b="0" i="0" baseline="0">
            <a:effectLst/>
            <a:latin typeface="+mn-lt"/>
            <a:ea typeface="+mn-ea"/>
            <a:cs typeface="+mn-cs"/>
          </a:endParaRPr>
        </a:p>
        <a:p>
          <a:endParaRPr lang="nl-NL">
            <a:effectLst/>
          </a:endParaRPr>
        </a:p>
        <a:p>
          <a:pPr rtl="0"/>
          <a:endParaRPr lang="nl-NL" sz="1000">
            <a:effectLst/>
          </a:endParaRPr>
        </a:p>
      </xdr:txBody>
    </xdr:sp>
    <xdr:clientData/>
  </xdr:twoCellAnchor>
  <xdr:twoCellAnchor editAs="oneCell">
    <xdr:from>
      <xdr:col>0</xdr:col>
      <xdr:colOff>1</xdr:colOff>
      <xdr:row>1</xdr:row>
      <xdr:rowOff>133351</xdr:rowOff>
    </xdr:from>
    <xdr:to>
      <xdr:col>8</xdr:col>
      <xdr:colOff>34515</xdr:colOff>
      <xdr:row>8</xdr:row>
      <xdr:rowOff>314325</xdr:rowOff>
    </xdr:to>
    <xdr:pic>
      <xdr:nvPicPr>
        <xdr:cNvPr id="36" name="Afbeelding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485776"/>
          <a:ext cx="6025739" cy="5219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342900</xdr:colOff>
      <xdr:row>8</xdr:row>
      <xdr:rowOff>19050</xdr:rowOff>
    </xdr:from>
    <xdr:to>
      <xdr:col>13</xdr:col>
      <xdr:colOff>581025</xdr:colOff>
      <xdr:row>8</xdr:row>
      <xdr:rowOff>276225</xdr:rowOff>
    </xdr:to>
    <xdr:sp macro="" textlink="">
      <xdr:nvSpPr>
        <xdr:cNvPr id="3" name="Oval 48"/>
        <xdr:cNvSpPr>
          <a:spLocks noChangeAspect="1" noChangeArrowheads="1"/>
        </xdr:cNvSpPr>
      </xdr:nvSpPr>
      <xdr:spPr bwMode="auto">
        <a:xfrm>
          <a:off x="8753475" y="54102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20</a:t>
          </a:r>
        </a:p>
        <a:p>
          <a:pPr algn="ctr" rtl="0">
            <a:defRPr sz="1000"/>
          </a:pPr>
          <a:endParaRPr lang="nl-NL"/>
        </a:p>
      </xdr:txBody>
    </xdr:sp>
    <xdr:clientData/>
  </xdr:twoCellAnchor>
  <xdr:twoCellAnchor>
    <xdr:from>
      <xdr:col>13</xdr:col>
      <xdr:colOff>352425</xdr:colOff>
      <xdr:row>7</xdr:row>
      <xdr:rowOff>552450</xdr:rowOff>
    </xdr:from>
    <xdr:to>
      <xdr:col>13</xdr:col>
      <xdr:colOff>590550</xdr:colOff>
      <xdr:row>8</xdr:row>
      <xdr:rowOff>9525</xdr:rowOff>
    </xdr:to>
    <xdr:sp macro="" textlink="">
      <xdr:nvSpPr>
        <xdr:cNvPr id="6" name="Oval 48"/>
        <xdr:cNvSpPr>
          <a:spLocks noChangeAspect="1" noChangeArrowheads="1"/>
        </xdr:cNvSpPr>
      </xdr:nvSpPr>
      <xdr:spPr bwMode="auto">
        <a:xfrm>
          <a:off x="8763000" y="51435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19</a:t>
          </a:r>
        </a:p>
        <a:p>
          <a:pPr algn="ctr" rtl="0">
            <a:defRPr sz="1000"/>
          </a:pPr>
          <a:endParaRPr lang="nl-NL"/>
        </a:p>
      </xdr:txBody>
    </xdr:sp>
    <xdr:clientData/>
  </xdr:twoCellAnchor>
  <xdr:twoCellAnchor>
    <xdr:from>
      <xdr:col>11</xdr:col>
      <xdr:colOff>104775</xdr:colOff>
      <xdr:row>11</xdr:row>
      <xdr:rowOff>457200</xdr:rowOff>
    </xdr:from>
    <xdr:to>
      <xdr:col>11</xdr:col>
      <xdr:colOff>342900</xdr:colOff>
      <xdr:row>12</xdr:row>
      <xdr:rowOff>180975</xdr:rowOff>
    </xdr:to>
    <xdr:sp macro="" textlink="">
      <xdr:nvSpPr>
        <xdr:cNvPr id="7" name="Oval 48"/>
        <xdr:cNvSpPr>
          <a:spLocks noChangeAspect="1" noChangeArrowheads="1"/>
        </xdr:cNvSpPr>
      </xdr:nvSpPr>
      <xdr:spPr bwMode="auto">
        <a:xfrm>
          <a:off x="7296150" y="69913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10</a:t>
          </a:r>
        </a:p>
        <a:p>
          <a:pPr algn="ctr" rtl="0">
            <a:defRPr sz="1000"/>
          </a:pPr>
          <a:endParaRPr lang="nl-NL"/>
        </a:p>
      </xdr:txBody>
    </xdr:sp>
    <xdr:clientData/>
  </xdr:twoCellAnchor>
  <xdr:twoCellAnchor>
    <xdr:from>
      <xdr:col>12</xdr:col>
      <xdr:colOff>476250</xdr:colOff>
      <xdr:row>11</xdr:row>
      <xdr:rowOff>495300</xdr:rowOff>
    </xdr:from>
    <xdr:to>
      <xdr:col>13</xdr:col>
      <xdr:colOff>104775</xdr:colOff>
      <xdr:row>12</xdr:row>
      <xdr:rowOff>219075</xdr:rowOff>
    </xdr:to>
    <xdr:sp macro="" textlink="">
      <xdr:nvSpPr>
        <xdr:cNvPr id="8" name="Oval 48"/>
        <xdr:cNvSpPr>
          <a:spLocks noChangeAspect="1" noChangeArrowheads="1"/>
        </xdr:cNvSpPr>
      </xdr:nvSpPr>
      <xdr:spPr bwMode="auto">
        <a:xfrm>
          <a:off x="8277225" y="70294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17</a:t>
          </a:r>
        </a:p>
        <a:p>
          <a:pPr algn="ctr" rtl="0">
            <a:defRPr sz="1000"/>
          </a:pPr>
          <a:endParaRPr lang="nl-NL"/>
        </a:p>
      </xdr:txBody>
    </xdr:sp>
    <xdr:clientData/>
  </xdr:twoCellAnchor>
  <xdr:twoCellAnchor>
    <xdr:from>
      <xdr:col>12</xdr:col>
      <xdr:colOff>466725</xdr:colOff>
      <xdr:row>10</xdr:row>
      <xdr:rowOff>152400</xdr:rowOff>
    </xdr:from>
    <xdr:to>
      <xdr:col>13</xdr:col>
      <xdr:colOff>104775</xdr:colOff>
      <xdr:row>10</xdr:row>
      <xdr:rowOff>409575</xdr:rowOff>
    </xdr:to>
    <xdr:sp macro="" textlink="">
      <xdr:nvSpPr>
        <xdr:cNvPr id="9" name="Oval 48"/>
        <xdr:cNvSpPr>
          <a:spLocks noChangeAspect="1" noChangeArrowheads="1"/>
        </xdr:cNvSpPr>
      </xdr:nvSpPr>
      <xdr:spPr bwMode="auto">
        <a:xfrm>
          <a:off x="8267700" y="6153150"/>
          <a:ext cx="247650"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14</a:t>
          </a:r>
        </a:p>
        <a:p>
          <a:pPr algn="ctr" rtl="0">
            <a:defRPr sz="1000"/>
          </a:pPr>
          <a:endParaRPr lang="nl-NL"/>
        </a:p>
      </xdr:txBody>
    </xdr:sp>
    <xdr:clientData/>
  </xdr:twoCellAnchor>
  <xdr:twoCellAnchor>
    <xdr:from>
      <xdr:col>13</xdr:col>
      <xdr:colOff>323850</xdr:colOff>
      <xdr:row>10</xdr:row>
      <xdr:rowOff>523875</xdr:rowOff>
    </xdr:from>
    <xdr:to>
      <xdr:col>13</xdr:col>
      <xdr:colOff>561975</xdr:colOff>
      <xdr:row>11</xdr:row>
      <xdr:rowOff>247650</xdr:rowOff>
    </xdr:to>
    <xdr:sp macro="" textlink="">
      <xdr:nvSpPr>
        <xdr:cNvPr id="10" name="Oval 48"/>
        <xdr:cNvSpPr>
          <a:spLocks noChangeAspect="1" noChangeArrowheads="1"/>
        </xdr:cNvSpPr>
      </xdr:nvSpPr>
      <xdr:spPr bwMode="auto">
        <a:xfrm>
          <a:off x="8734425" y="652462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24</a:t>
          </a:r>
        </a:p>
        <a:p>
          <a:pPr algn="ctr" rtl="0">
            <a:defRPr sz="1000"/>
          </a:pPr>
          <a:endParaRPr lang="nl-NL"/>
        </a:p>
      </xdr:txBody>
    </xdr:sp>
    <xdr:clientData/>
  </xdr:twoCellAnchor>
  <xdr:twoCellAnchor>
    <xdr:from>
      <xdr:col>11</xdr:col>
      <xdr:colOff>95250</xdr:colOff>
      <xdr:row>11</xdr:row>
      <xdr:rowOff>133350</xdr:rowOff>
    </xdr:from>
    <xdr:to>
      <xdr:col>11</xdr:col>
      <xdr:colOff>333375</xdr:colOff>
      <xdr:row>11</xdr:row>
      <xdr:rowOff>390525</xdr:rowOff>
    </xdr:to>
    <xdr:sp macro="" textlink="">
      <xdr:nvSpPr>
        <xdr:cNvPr id="15" name="Oval 48"/>
        <xdr:cNvSpPr>
          <a:spLocks noChangeAspect="1" noChangeArrowheads="1"/>
        </xdr:cNvSpPr>
      </xdr:nvSpPr>
      <xdr:spPr bwMode="auto">
        <a:xfrm>
          <a:off x="7286625" y="66675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9</a:t>
          </a:r>
        </a:p>
        <a:p>
          <a:pPr algn="ctr" rtl="0">
            <a:defRPr sz="1000"/>
          </a:pPr>
          <a:endParaRPr lang="nl-NL"/>
        </a:p>
      </xdr:txBody>
    </xdr:sp>
    <xdr:clientData/>
  </xdr:twoCellAnchor>
  <xdr:twoCellAnchor>
    <xdr:from>
      <xdr:col>12</xdr:col>
      <xdr:colOff>447675</xdr:colOff>
      <xdr:row>8</xdr:row>
      <xdr:rowOff>409575</xdr:rowOff>
    </xdr:from>
    <xdr:to>
      <xdr:col>13</xdr:col>
      <xdr:colOff>76200</xdr:colOff>
      <xdr:row>10</xdr:row>
      <xdr:rowOff>57150</xdr:rowOff>
    </xdr:to>
    <xdr:sp macro="" textlink="">
      <xdr:nvSpPr>
        <xdr:cNvPr id="16" name="Oval 48"/>
        <xdr:cNvSpPr>
          <a:spLocks noChangeAspect="1" noChangeArrowheads="1"/>
        </xdr:cNvSpPr>
      </xdr:nvSpPr>
      <xdr:spPr bwMode="auto">
        <a:xfrm>
          <a:off x="8248650" y="580072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13</a:t>
          </a:r>
        </a:p>
        <a:p>
          <a:pPr algn="ctr" rtl="0">
            <a:defRPr sz="1000"/>
          </a:pPr>
          <a:endParaRPr lang="nl-NL"/>
        </a:p>
      </xdr:txBody>
    </xdr:sp>
    <xdr:clientData/>
  </xdr:twoCellAnchor>
  <xdr:twoCellAnchor>
    <xdr:from>
      <xdr:col>12</xdr:col>
      <xdr:colOff>495300</xdr:colOff>
      <xdr:row>12</xdr:row>
      <xdr:rowOff>180975</xdr:rowOff>
    </xdr:from>
    <xdr:to>
      <xdr:col>13</xdr:col>
      <xdr:colOff>123825</xdr:colOff>
      <xdr:row>12</xdr:row>
      <xdr:rowOff>438150</xdr:rowOff>
    </xdr:to>
    <xdr:sp macro="" textlink="">
      <xdr:nvSpPr>
        <xdr:cNvPr id="17" name="Oval 48"/>
        <xdr:cNvSpPr>
          <a:spLocks noChangeAspect="1" noChangeArrowheads="1"/>
        </xdr:cNvSpPr>
      </xdr:nvSpPr>
      <xdr:spPr bwMode="auto">
        <a:xfrm>
          <a:off x="8296275" y="724852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18</a:t>
          </a:r>
        </a:p>
        <a:p>
          <a:pPr algn="ctr" rtl="0">
            <a:defRPr sz="1000"/>
          </a:pPr>
          <a:endParaRPr lang="nl-NL"/>
        </a:p>
      </xdr:txBody>
    </xdr:sp>
    <xdr:clientData/>
  </xdr:twoCellAnchor>
  <xdr:twoCellAnchor>
    <xdr:from>
      <xdr:col>13</xdr:col>
      <xdr:colOff>342900</xdr:colOff>
      <xdr:row>12</xdr:row>
      <xdr:rowOff>323850</xdr:rowOff>
    </xdr:from>
    <xdr:to>
      <xdr:col>13</xdr:col>
      <xdr:colOff>581025</xdr:colOff>
      <xdr:row>13</xdr:row>
      <xdr:rowOff>47625</xdr:rowOff>
    </xdr:to>
    <xdr:sp macro="" textlink="">
      <xdr:nvSpPr>
        <xdr:cNvPr id="20" name="Oval 48"/>
        <xdr:cNvSpPr>
          <a:spLocks noChangeAspect="1" noChangeArrowheads="1"/>
        </xdr:cNvSpPr>
      </xdr:nvSpPr>
      <xdr:spPr bwMode="auto">
        <a:xfrm>
          <a:off x="8753475" y="73914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27</a:t>
          </a:r>
        </a:p>
        <a:p>
          <a:pPr algn="ctr" rtl="0">
            <a:defRPr sz="1000"/>
          </a:pPr>
          <a:endParaRPr lang="nl-NL"/>
        </a:p>
      </xdr:txBody>
    </xdr:sp>
    <xdr:clientData/>
  </xdr:twoCellAnchor>
  <xdr:twoCellAnchor>
    <xdr:from>
      <xdr:col>13</xdr:col>
      <xdr:colOff>361950</xdr:colOff>
      <xdr:row>12</xdr:row>
      <xdr:rowOff>19050</xdr:rowOff>
    </xdr:from>
    <xdr:to>
      <xdr:col>13</xdr:col>
      <xdr:colOff>600075</xdr:colOff>
      <xdr:row>12</xdr:row>
      <xdr:rowOff>276225</xdr:rowOff>
    </xdr:to>
    <xdr:sp macro="" textlink="">
      <xdr:nvSpPr>
        <xdr:cNvPr id="21" name="Oval 48"/>
        <xdr:cNvSpPr>
          <a:spLocks noChangeAspect="1" noChangeArrowheads="1"/>
        </xdr:cNvSpPr>
      </xdr:nvSpPr>
      <xdr:spPr bwMode="auto">
        <a:xfrm>
          <a:off x="8772525" y="70866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26</a:t>
          </a:r>
        </a:p>
        <a:p>
          <a:pPr algn="ctr" rtl="0">
            <a:defRPr sz="1000"/>
          </a:pPr>
          <a:endParaRPr lang="nl-NL"/>
        </a:p>
      </xdr:txBody>
    </xdr:sp>
    <xdr:clientData/>
  </xdr:twoCellAnchor>
  <xdr:twoCellAnchor>
    <xdr:from>
      <xdr:col>13</xdr:col>
      <xdr:colOff>361950</xdr:colOff>
      <xdr:row>8</xdr:row>
      <xdr:rowOff>314325</xdr:rowOff>
    </xdr:from>
    <xdr:to>
      <xdr:col>13</xdr:col>
      <xdr:colOff>600075</xdr:colOff>
      <xdr:row>9</xdr:row>
      <xdr:rowOff>152400</xdr:rowOff>
    </xdr:to>
    <xdr:sp macro="" textlink="">
      <xdr:nvSpPr>
        <xdr:cNvPr id="26" name="Oval 48"/>
        <xdr:cNvSpPr>
          <a:spLocks noChangeAspect="1" noChangeArrowheads="1"/>
        </xdr:cNvSpPr>
      </xdr:nvSpPr>
      <xdr:spPr bwMode="auto">
        <a:xfrm>
          <a:off x="8772525" y="57054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21</a:t>
          </a:r>
        </a:p>
        <a:p>
          <a:pPr algn="ctr" rtl="0">
            <a:defRPr sz="1000"/>
          </a:pPr>
          <a:endParaRPr lang="nl-NL"/>
        </a:p>
      </xdr:txBody>
    </xdr:sp>
    <xdr:clientData/>
  </xdr:twoCellAnchor>
  <xdr:twoCellAnchor>
    <xdr:from>
      <xdr:col>13</xdr:col>
      <xdr:colOff>342900</xdr:colOff>
      <xdr:row>11</xdr:row>
      <xdr:rowOff>257175</xdr:rowOff>
    </xdr:from>
    <xdr:to>
      <xdr:col>13</xdr:col>
      <xdr:colOff>561975</xdr:colOff>
      <xdr:row>11</xdr:row>
      <xdr:rowOff>514350</xdr:rowOff>
    </xdr:to>
    <xdr:sp macro="" textlink="">
      <xdr:nvSpPr>
        <xdr:cNvPr id="28" name="Oval 48"/>
        <xdr:cNvSpPr>
          <a:spLocks noChangeAspect="1" noChangeArrowheads="1"/>
        </xdr:cNvSpPr>
      </xdr:nvSpPr>
      <xdr:spPr bwMode="auto">
        <a:xfrm>
          <a:off x="8753475" y="6791325"/>
          <a:ext cx="21907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25</a:t>
          </a:r>
        </a:p>
        <a:p>
          <a:pPr algn="ctr" rtl="0">
            <a:defRPr sz="1000"/>
          </a:pPr>
          <a:endParaRPr lang="nl-NL"/>
        </a:p>
      </xdr:txBody>
    </xdr:sp>
    <xdr:clientData/>
  </xdr:twoCellAnchor>
  <xdr:twoCellAnchor>
    <xdr:from>
      <xdr:col>12</xdr:col>
      <xdr:colOff>466725</xdr:colOff>
      <xdr:row>10</xdr:row>
      <xdr:rowOff>428625</xdr:rowOff>
    </xdr:from>
    <xdr:to>
      <xdr:col>13</xdr:col>
      <xdr:colOff>95250</xdr:colOff>
      <xdr:row>11</xdr:row>
      <xdr:rowOff>152400</xdr:rowOff>
    </xdr:to>
    <xdr:sp macro="" textlink="">
      <xdr:nvSpPr>
        <xdr:cNvPr id="29" name="Oval 48"/>
        <xdr:cNvSpPr>
          <a:spLocks noChangeAspect="1" noChangeArrowheads="1"/>
        </xdr:cNvSpPr>
      </xdr:nvSpPr>
      <xdr:spPr bwMode="auto">
        <a:xfrm>
          <a:off x="8267700" y="64293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15</a:t>
          </a:r>
        </a:p>
        <a:p>
          <a:pPr algn="ctr" rtl="0">
            <a:defRPr sz="1000"/>
          </a:pPr>
          <a:endParaRPr lang="nl-NL"/>
        </a:p>
      </xdr:txBody>
    </xdr:sp>
    <xdr:clientData/>
  </xdr:twoCellAnchor>
  <xdr:twoCellAnchor>
    <xdr:from>
      <xdr:col>13</xdr:col>
      <xdr:colOff>352425</xdr:colOff>
      <xdr:row>10</xdr:row>
      <xdr:rowOff>276225</xdr:rowOff>
    </xdr:from>
    <xdr:to>
      <xdr:col>13</xdr:col>
      <xdr:colOff>590550</xdr:colOff>
      <xdr:row>11</xdr:row>
      <xdr:rowOff>0</xdr:rowOff>
    </xdr:to>
    <xdr:sp macro="" textlink="">
      <xdr:nvSpPr>
        <xdr:cNvPr id="32" name="Oval 48"/>
        <xdr:cNvSpPr>
          <a:spLocks noChangeAspect="1" noChangeArrowheads="1"/>
        </xdr:cNvSpPr>
      </xdr:nvSpPr>
      <xdr:spPr bwMode="auto">
        <a:xfrm>
          <a:off x="8763000" y="62769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23</a:t>
          </a:r>
        </a:p>
        <a:p>
          <a:pPr algn="ctr" rtl="0">
            <a:defRPr sz="1000"/>
          </a:pPr>
          <a:endParaRPr lang="nl-NL"/>
        </a:p>
      </xdr:txBody>
    </xdr:sp>
    <xdr:clientData/>
  </xdr:twoCellAnchor>
  <xdr:twoCellAnchor>
    <xdr:from>
      <xdr:col>12</xdr:col>
      <xdr:colOff>466725</xdr:colOff>
      <xdr:row>11</xdr:row>
      <xdr:rowOff>190500</xdr:rowOff>
    </xdr:from>
    <xdr:to>
      <xdr:col>13</xdr:col>
      <xdr:colOff>95250</xdr:colOff>
      <xdr:row>11</xdr:row>
      <xdr:rowOff>447675</xdr:rowOff>
    </xdr:to>
    <xdr:sp macro="" textlink="">
      <xdr:nvSpPr>
        <xdr:cNvPr id="33" name="Oval 48"/>
        <xdr:cNvSpPr>
          <a:spLocks noChangeAspect="1" noChangeArrowheads="1"/>
        </xdr:cNvSpPr>
      </xdr:nvSpPr>
      <xdr:spPr bwMode="auto">
        <a:xfrm>
          <a:off x="8267700" y="67246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16</a:t>
          </a:r>
        </a:p>
        <a:p>
          <a:pPr algn="ctr" rtl="0">
            <a:defRPr sz="1000"/>
          </a:pPr>
          <a:endParaRPr lang="nl-NL"/>
        </a:p>
      </xdr:txBody>
    </xdr:sp>
    <xdr:clientData/>
  </xdr:twoCellAnchor>
  <xdr:twoCellAnchor>
    <xdr:from>
      <xdr:col>13</xdr:col>
      <xdr:colOff>352425</xdr:colOff>
      <xdr:row>10</xdr:row>
      <xdr:rowOff>0</xdr:rowOff>
    </xdr:from>
    <xdr:to>
      <xdr:col>13</xdr:col>
      <xdr:colOff>590550</xdr:colOff>
      <xdr:row>10</xdr:row>
      <xdr:rowOff>257175</xdr:rowOff>
    </xdr:to>
    <xdr:sp macro="" textlink="">
      <xdr:nvSpPr>
        <xdr:cNvPr id="35" name="Oval 48"/>
        <xdr:cNvSpPr>
          <a:spLocks noChangeAspect="1" noChangeArrowheads="1"/>
        </xdr:cNvSpPr>
      </xdr:nvSpPr>
      <xdr:spPr bwMode="auto">
        <a:xfrm>
          <a:off x="8763000" y="60007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22</a:t>
          </a:r>
        </a:p>
        <a:p>
          <a:pPr algn="ctr" rtl="0">
            <a:defRPr sz="1000"/>
          </a:pPr>
          <a:endParaRPr lang="nl-NL"/>
        </a:p>
      </xdr:txBody>
    </xdr:sp>
    <xdr:clientData/>
  </xdr:twoCellAnchor>
  <xdr:twoCellAnchor>
    <xdr:from>
      <xdr:col>11</xdr:col>
      <xdr:colOff>133350</xdr:colOff>
      <xdr:row>7</xdr:row>
      <xdr:rowOff>647700</xdr:rowOff>
    </xdr:from>
    <xdr:to>
      <xdr:col>11</xdr:col>
      <xdr:colOff>371475</xdr:colOff>
      <xdr:row>8</xdr:row>
      <xdr:rowOff>104775</xdr:rowOff>
    </xdr:to>
    <xdr:sp macro="" textlink="">
      <xdr:nvSpPr>
        <xdr:cNvPr id="18" name="Oval 48"/>
        <xdr:cNvSpPr>
          <a:spLocks noChangeAspect="1" noChangeArrowheads="1"/>
        </xdr:cNvSpPr>
      </xdr:nvSpPr>
      <xdr:spPr bwMode="auto">
        <a:xfrm>
          <a:off x="7324725" y="52387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4</a:t>
          </a:r>
        </a:p>
        <a:p>
          <a:pPr algn="ctr" rtl="0">
            <a:defRPr sz="1000"/>
          </a:pPr>
          <a:endParaRPr lang="nl-NL"/>
        </a:p>
      </xdr:txBody>
    </xdr:sp>
    <xdr:clientData/>
  </xdr:twoCellAnchor>
  <xdr:twoCellAnchor>
    <xdr:from>
      <xdr:col>11</xdr:col>
      <xdr:colOff>104775</xdr:colOff>
      <xdr:row>12</xdr:row>
      <xdr:rowOff>190500</xdr:rowOff>
    </xdr:from>
    <xdr:to>
      <xdr:col>11</xdr:col>
      <xdr:colOff>342900</xdr:colOff>
      <xdr:row>12</xdr:row>
      <xdr:rowOff>447675</xdr:rowOff>
    </xdr:to>
    <xdr:sp macro="" textlink="">
      <xdr:nvSpPr>
        <xdr:cNvPr id="27" name="Oval 48"/>
        <xdr:cNvSpPr>
          <a:spLocks noChangeAspect="1" noChangeArrowheads="1"/>
        </xdr:cNvSpPr>
      </xdr:nvSpPr>
      <xdr:spPr bwMode="auto">
        <a:xfrm>
          <a:off x="7296150" y="72580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11</a:t>
          </a:r>
        </a:p>
        <a:p>
          <a:pPr algn="ctr" rtl="0">
            <a:defRPr sz="1000"/>
          </a:pPr>
          <a:endParaRPr lang="nl-NL"/>
        </a:p>
      </xdr:txBody>
    </xdr:sp>
    <xdr:clientData/>
  </xdr:twoCellAnchor>
  <xdr:twoCellAnchor>
    <xdr:from>
      <xdr:col>12</xdr:col>
      <xdr:colOff>466725</xdr:colOff>
      <xdr:row>8</xdr:row>
      <xdr:rowOff>66675</xdr:rowOff>
    </xdr:from>
    <xdr:to>
      <xdr:col>13</xdr:col>
      <xdr:colOff>95250</xdr:colOff>
      <xdr:row>8</xdr:row>
      <xdr:rowOff>323850</xdr:rowOff>
    </xdr:to>
    <xdr:sp macro="" textlink="">
      <xdr:nvSpPr>
        <xdr:cNvPr id="24" name="Oval 48"/>
        <xdr:cNvSpPr>
          <a:spLocks noChangeAspect="1" noChangeArrowheads="1"/>
        </xdr:cNvSpPr>
      </xdr:nvSpPr>
      <xdr:spPr bwMode="auto">
        <a:xfrm>
          <a:off x="8267700" y="545782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12</a:t>
          </a:r>
          <a:endParaRPr lang="nl-NL"/>
        </a:p>
      </xdr:txBody>
    </xdr:sp>
    <xdr:clientData/>
  </xdr:twoCellAnchor>
  <xdr:twoCellAnchor>
    <xdr:from>
      <xdr:col>14</xdr:col>
      <xdr:colOff>209550</xdr:colOff>
      <xdr:row>7</xdr:row>
      <xdr:rowOff>581025</xdr:rowOff>
    </xdr:from>
    <xdr:to>
      <xdr:col>14</xdr:col>
      <xdr:colOff>447675</xdr:colOff>
      <xdr:row>8</xdr:row>
      <xdr:rowOff>38100</xdr:rowOff>
    </xdr:to>
    <xdr:sp macro="" textlink="">
      <xdr:nvSpPr>
        <xdr:cNvPr id="2" name="Oval 48"/>
        <xdr:cNvSpPr>
          <a:spLocks noChangeAspect="1" noChangeArrowheads="1"/>
        </xdr:cNvSpPr>
      </xdr:nvSpPr>
      <xdr:spPr bwMode="auto">
        <a:xfrm>
          <a:off x="9229725" y="51720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28</a:t>
          </a:r>
        </a:p>
        <a:p>
          <a:pPr algn="r" rtl="0">
            <a:defRPr sz="1000"/>
          </a:pPr>
          <a:endParaRPr lang="nl-NL"/>
        </a:p>
      </xdr:txBody>
    </xdr:sp>
    <xdr:clientData/>
  </xdr:twoCellAnchor>
  <xdr:twoCellAnchor>
    <xdr:from>
      <xdr:col>11</xdr:col>
      <xdr:colOff>123825</xdr:colOff>
      <xdr:row>10</xdr:row>
      <xdr:rowOff>352425</xdr:rowOff>
    </xdr:from>
    <xdr:to>
      <xdr:col>11</xdr:col>
      <xdr:colOff>361950</xdr:colOff>
      <xdr:row>11</xdr:row>
      <xdr:rowOff>76200</xdr:rowOff>
    </xdr:to>
    <xdr:sp macro="" textlink="">
      <xdr:nvSpPr>
        <xdr:cNvPr id="4" name="Oval 48"/>
        <xdr:cNvSpPr>
          <a:spLocks noChangeAspect="1" noChangeArrowheads="1"/>
        </xdr:cNvSpPr>
      </xdr:nvSpPr>
      <xdr:spPr bwMode="auto">
        <a:xfrm>
          <a:off x="7315200" y="63531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8</a:t>
          </a:r>
        </a:p>
        <a:p>
          <a:pPr algn="ctr" rtl="0">
            <a:defRPr sz="1000"/>
          </a:pPr>
          <a:endParaRPr lang="nl-NL"/>
        </a:p>
      </xdr:txBody>
    </xdr:sp>
    <xdr:clientData/>
  </xdr:twoCellAnchor>
  <xdr:twoCellAnchor>
    <xdr:from>
      <xdr:col>11</xdr:col>
      <xdr:colOff>114300</xdr:colOff>
      <xdr:row>7</xdr:row>
      <xdr:rowOff>390525</xdr:rowOff>
    </xdr:from>
    <xdr:to>
      <xdr:col>11</xdr:col>
      <xdr:colOff>352425</xdr:colOff>
      <xdr:row>7</xdr:row>
      <xdr:rowOff>647700</xdr:rowOff>
    </xdr:to>
    <xdr:sp macro="" textlink="">
      <xdr:nvSpPr>
        <xdr:cNvPr id="5" name="Oval 48"/>
        <xdr:cNvSpPr>
          <a:spLocks noChangeAspect="1" noChangeArrowheads="1"/>
        </xdr:cNvSpPr>
      </xdr:nvSpPr>
      <xdr:spPr bwMode="auto">
        <a:xfrm>
          <a:off x="7305675" y="49815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3</a:t>
          </a:r>
        </a:p>
        <a:p>
          <a:pPr algn="ctr" rtl="0">
            <a:defRPr sz="1000"/>
          </a:pPr>
          <a:endParaRPr lang="nl-NL"/>
        </a:p>
      </xdr:txBody>
    </xdr:sp>
    <xdr:clientData/>
  </xdr:twoCellAnchor>
  <xdr:twoCellAnchor>
    <xdr:from>
      <xdr:col>11</xdr:col>
      <xdr:colOff>104775</xdr:colOff>
      <xdr:row>10</xdr:row>
      <xdr:rowOff>57150</xdr:rowOff>
    </xdr:from>
    <xdr:to>
      <xdr:col>11</xdr:col>
      <xdr:colOff>342900</xdr:colOff>
      <xdr:row>10</xdr:row>
      <xdr:rowOff>314325</xdr:rowOff>
    </xdr:to>
    <xdr:sp macro="" textlink="">
      <xdr:nvSpPr>
        <xdr:cNvPr id="22" name="Oval 48"/>
        <xdr:cNvSpPr>
          <a:spLocks noChangeAspect="1" noChangeArrowheads="1"/>
        </xdr:cNvSpPr>
      </xdr:nvSpPr>
      <xdr:spPr bwMode="auto">
        <a:xfrm>
          <a:off x="7296150" y="60579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7</a:t>
          </a:r>
        </a:p>
        <a:p>
          <a:pPr algn="ctr" rtl="0">
            <a:defRPr sz="1000"/>
          </a:pPr>
          <a:endParaRPr lang="nl-NL"/>
        </a:p>
      </xdr:txBody>
    </xdr:sp>
    <xdr:clientData/>
  </xdr:twoCellAnchor>
  <xdr:twoCellAnchor>
    <xdr:from>
      <xdr:col>11</xdr:col>
      <xdr:colOff>152400</xdr:colOff>
      <xdr:row>8</xdr:row>
      <xdr:rowOff>390525</xdr:rowOff>
    </xdr:from>
    <xdr:to>
      <xdr:col>11</xdr:col>
      <xdr:colOff>390525</xdr:colOff>
      <xdr:row>10</xdr:row>
      <xdr:rowOff>38100</xdr:rowOff>
    </xdr:to>
    <xdr:sp macro="" textlink="">
      <xdr:nvSpPr>
        <xdr:cNvPr id="23" name="Oval 48"/>
        <xdr:cNvSpPr>
          <a:spLocks noChangeAspect="1" noChangeArrowheads="1"/>
        </xdr:cNvSpPr>
      </xdr:nvSpPr>
      <xdr:spPr bwMode="auto">
        <a:xfrm>
          <a:off x="7343775" y="5781675"/>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6</a:t>
          </a:r>
        </a:p>
        <a:p>
          <a:pPr algn="ctr" rtl="0">
            <a:defRPr sz="1000"/>
          </a:pPr>
          <a:endParaRPr lang="nl-NL"/>
        </a:p>
      </xdr:txBody>
    </xdr:sp>
    <xdr:clientData/>
  </xdr:twoCellAnchor>
  <xdr:twoCellAnchor>
    <xdr:from>
      <xdr:col>14</xdr:col>
      <xdr:colOff>180975</xdr:colOff>
      <xdr:row>8</xdr:row>
      <xdr:rowOff>209550</xdr:rowOff>
    </xdr:from>
    <xdr:to>
      <xdr:col>14</xdr:col>
      <xdr:colOff>428625</xdr:colOff>
      <xdr:row>9</xdr:row>
      <xdr:rowOff>47625</xdr:rowOff>
    </xdr:to>
    <xdr:sp macro="" textlink="">
      <xdr:nvSpPr>
        <xdr:cNvPr id="25" name="Oval 48"/>
        <xdr:cNvSpPr>
          <a:spLocks noChangeAspect="1" noChangeArrowheads="1"/>
        </xdr:cNvSpPr>
      </xdr:nvSpPr>
      <xdr:spPr bwMode="auto">
        <a:xfrm>
          <a:off x="9201150" y="5600700"/>
          <a:ext cx="247650"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29</a:t>
          </a:r>
        </a:p>
        <a:p>
          <a:pPr algn="ctr" rtl="0">
            <a:defRPr sz="1000"/>
          </a:pPr>
          <a:endParaRPr lang="nl-NL"/>
        </a:p>
      </xdr:txBody>
    </xdr:sp>
    <xdr:clientData/>
  </xdr:twoCellAnchor>
  <xdr:twoCellAnchor>
    <xdr:from>
      <xdr:col>11</xdr:col>
      <xdr:colOff>152400</xdr:colOff>
      <xdr:row>8</xdr:row>
      <xdr:rowOff>133350</xdr:rowOff>
    </xdr:from>
    <xdr:to>
      <xdr:col>11</xdr:col>
      <xdr:colOff>390525</xdr:colOff>
      <xdr:row>8</xdr:row>
      <xdr:rowOff>390525</xdr:rowOff>
    </xdr:to>
    <xdr:sp macro="" textlink="">
      <xdr:nvSpPr>
        <xdr:cNvPr id="30" name="Oval 48"/>
        <xdr:cNvSpPr>
          <a:spLocks noChangeAspect="1" noChangeArrowheads="1"/>
        </xdr:cNvSpPr>
      </xdr:nvSpPr>
      <xdr:spPr bwMode="auto">
        <a:xfrm>
          <a:off x="7343775" y="552450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5</a:t>
          </a:r>
        </a:p>
        <a:p>
          <a:pPr algn="ctr" rtl="0">
            <a:defRPr sz="1000"/>
          </a:pPr>
          <a:endParaRPr lang="nl-NL"/>
        </a:p>
      </xdr:txBody>
    </xdr:sp>
    <xdr:clientData/>
  </xdr:twoCellAnchor>
  <xdr:twoCellAnchor>
    <xdr:from>
      <xdr:col>11</xdr:col>
      <xdr:colOff>114300</xdr:colOff>
      <xdr:row>7</xdr:row>
      <xdr:rowOff>152400</xdr:rowOff>
    </xdr:from>
    <xdr:to>
      <xdr:col>11</xdr:col>
      <xdr:colOff>352425</xdr:colOff>
      <xdr:row>7</xdr:row>
      <xdr:rowOff>409575</xdr:rowOff>
    </xdr:to>
    <xdr:sp macro="" textlink="">
      <xdr:nvSpPr>
        <xdr:cNvPr id="34" name="Oval 48"/>
        <xdr:cNvSpPr>
          <a:spLocks noChangeAspect="1" noChangeArrowheads="1"/>
        </xdr:cNvSpPr>
      </xdr:nvSpPr>
      <xdr:spPr bwMode="auto">
        <a:xfrm>
          <a:off x="7305675" y="47434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2</a:t>
          </a:r>
        </a:p>
        <a:p>
          <a:pPr algn="ctr" rtl="0">
            <a:defRPr sz="1000"/>
          </a:pPr>
          <a:endParaRPr lang="nl-NL"/>
        </a:p>
      </xdr:txBody>
    </xdr:sp>
    <xdr:clientData/>
  </xdr:twoCellAnchor>
  <xdr:twoCellAnchor>
    <xdr:from>
      <xdr:col>11</xdr:col>
      <xdr:colOff>114300</xdr:colOff>
      <xdr:row>6</xdr:row>
      <xdr:rowOff>609600</xdr:rowOff>
    </xdr:from>
    <xdr:to>
      <xdr:col>11</xdr:col>
      <xdr:colOff>352425</xdr:colOff>
      <xdr:row>7</xdr:row>
      <xdr:rowOff>66675</xdr:rowOff>
    </xdr:to>
    <xdr:sp macro="" textlink="">
      <xdr:nvSpPr>
        <xdr:cNvPr id="37" name="Oval 48"/>
        <xdr:cNvSpPr>
          <a:spLocks noChangeAspect="1" noChangeArrowheads="1"/>
        </xdr:cNvSpPr>
      </xdr:nvSpPr>
      <xdr:spPr bwMode="auto">
        <a:xfrm>
          <a:off x="7305675" y="4400550"/>
          <a:ext cx="238125" cy="257175"/>
        </a:xfrm>
        <a:prstGeom prst="ellipse">
          <a:avLst/>
        </a:prstGeom>
        <a:solidFill>
          <a:srgbClr val="FFFFFF"/>
        </a:solidFill>
        <a:ln w="9525">
          <a:solidFill>
            <a:srgbClr val="000000"/>
          </a:solidFill>
          <a:round/>
          <a:headEnd/>
          <a:tailEnd/>
        </a:ln>
      </xdr:spPr>
      <xdr:txBody>
        <a:bodyPr vertOverflow="clip" wrap="square" lIns="0" tIns="0" rIns="0" bIns="0" anchor="t"/>
        <a:lstStyle/>
        <a:p>
          <a:pPr algn="ctr" rtl="0">
            <a:defRPr sz="1000"/>
          </a:pPr>
          <a:r>
            <a:rPr lang="nl-NL" sz="900" b="1" i="0" u="none" strike="noStrike" baseline="0">
              <a:solidFill>
                <a:srgbClr val="000000"/>
              </a:solidFill>
              <a:latin typeface="Arial"/>
              <a:cs typeface="Arial"/>
            </a:rPr>
            <a:t>1</a:t>
          </a:r>
        </a:p>
        <a:p>
          <a:pPr algn="ctr" rtl="0">
            <a:defRPr sz="1000"/>
          </a:pPr>
          <a:endParaRPr lang="nl-NL"/>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9525</xdr:rowOff>
    </xdr:from>
    <xdr:to>
      <xdr:col>9</xdr:col>
      <xdr:colOff>571500</xdr:colOff>
      <xdr:row>52</xdr:row>
      <xdr:rowOff>19050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0.00522</cdr:x>
      <cdr:y>0.00875</cdr:y>
    </cdr:from>
    <cdr:to>
      <cdr:x>0.68952</cdr:x>
      <cdr:y>0.13473</cdr:y>
    </cdr:to>
    <cdr:sp macro="" textlink="">
      <cdr:nvSpPr>
        <cdr:cNvPr id="3" name="Tekstvak 3"/>
        <cdr:cNvSpPr txBox="1"/>
      </cdr:nvSpPr>
      <cdr:spPr>
        <a:xfrm xmlns:a="http://schemas.openxmlformats.org/drawingml/2006/main">
          <a:off x="47931" y="50824"/>
          <a:ext cx="6283311" cy="73174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nl-NL" sz="1600" b="1" i="1">
              <a:solidFill>
                <a:schemeClr val="tx2">
                  <a:lumMod val="75000"/>
                </a:schemeClr>
              </a:solidFill>
            </a:rPr>
            <a:t>Voortgang</a:t>
          </a:r>
          <a:r>
            <a:rPr lang="nl-NL" sz="1600" b="1" i="1" baseline="0">
              <a:solidFill>
                <a:schemeClr val="tx2">
                  <a:lumMod val="75000"/>
                </a:schemeClr>
              </a:solidFill>
            </a:rPr>
            <a:t> op de n</a:t>
          </a:r>
          <a:r>
            <a:rPr lang="nl-NL" sz="1600" b="1" i="1">
              <a:solidFill>
                <a:schemeClr val="tx2">
                  <a:lumMod val="75000"/>
                </a:schemeClr>
              </a:solidFill>
            </a:rPr>
            <a:t>etwerksamenwerking</a:t>
          </a:r>
        </a:p>
        <a:p xmlns:a="http://schemas.openxmlformats.org/drawingml/2006/main">
          <a:r>
            <a:rPr lang="nl-NL" sz="1400" b="1" i="0">
              <a:solidFill>
                <a:schemeClr val="tx2">
                  <a:lumMod val="75000"/>
                </a:schemeClr>
              </a:solidFill>
            </a:rPr>
            <a:t>Mate waarin de succesindicatoren aanwezig zijn volgens</a:t>
          </a:r>
          <a:r>
            <a:rPr lang="nl-NL" sz="1400" b="1" i="0" baseline="0">
              <a:solidFill>
                <a:schemeClr val="tx2">
                  <a:lumMod val="75000"/>
                </a:schemeClr>
              </a:solidFill>
            </a:rPr>
            <a:t> deelnemers</a:t>
          </a:r>
          <a:endParaRPr lang="nl-NL" sz="1400" b="1" i="0">
            <a:solidFill>
              <a:schemeClr val="tx2">
                <a:lumMod val="75000"/>
              </a:schemeClr>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14</xdr:row>
      <xdr:rowOff>133350</xdr:rowOff>
    </xdr:from>
    <xdr:to>
      <xdr:col>10</xdr:col>
      <xdr:colOff>752475</xdr:colOff>
      <xdr:row>52</xdr:row>
      <xdr:rowOff>9525</xdr:rowOff>
    </xdr:to>
    <xdr:grpSp>
      <xdr:nvGrpSpPr>
        <xdr:cNvPr id="13" name="Groep 12"/>
        <xdr:cNvGrpSpPr/>
      </xdr:nvGrpSpPr>
      <xdr:grpSpPr>
        <a:xfrm>
          <a:off x="0" y="2400300"/>
          <a:ext cx="9696450" cy="5838825"/>
          <a:chOff x="0" y="2400300"/>
          <a:chExt cx="10506075" cy="5808437"/>
        </a:xfrm>
      </xdr:grpSpPr>
      <xdr:grpSp>
        <xdr:nvGrpSpPr>
          <xdr:cNvPr id="14" name="Groep 13"/>
          <xdr:cNvGrpSpPr/>
        </xdr:nvGrpSpPr>
        <xdr:grpSpPr>
          <a:xfrm>
            <a:off x="0" y="2400300"/>
            <a:ext cx="10506075" cy="5808437"/>
            <a:chOff x="0" y="2400300"/>
            <a:chExt cx="9725025" cy="5808437"/>
          </a:xfrm>
        </xdr:grpSpPr>
        <xdr:graphicFrame macro="">
          <xdr:nvGraphicFramePr>
            <xdr:cNvPr id="16" name="Grafiek 15"/>
            <xdr:cNvGraphicFramePr>
              <a:graphicFrameLocks/>
            </xdr:cNvGraphicFramePr>
          </xdr:nvGraphicFramePr>
          <xdr:xfrm>
            <a:off x="0" y="2400300"/>
            <a:ext cx="9725025" cy="580843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6" name="Afgeronde rechthoek 25"/>
            <xdr:cNvSpPr/>
          </xdr:nvSpPr>
          <xdr:spPr>
            <a:xfrm>
              <a:off x="1977485" y="3551677"/>
              <a:ext cx="1766028" cy="600076"/>
            </a:xfrm>
            <a:prstGeom prst="roundRect">
              <a:avLst/>
            </a:prstGeom>
            <a:ln>
              <a:noFill/>
            </a:ln>
          </xdr:spPr>
          <xdr:style>
            <a:lnRef idx="1">
              <a:schemeClr val="accent6"/>
            </a:lnRef>
            <a:fillRef idx="2">
              <a:schemeClr val="accent6"/>
            </a:fillRef>
            <a:effectRef idx="1">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nl-NL" sz="1600">
                  <a:solidFill>
                    <a:schemeClr val="accent1">
                      <a:lumMod val="75000"/>
                    </a:schemeClr>
                  </a:solidFill>
                </a:rPr>
                <a:t>Bijdrage</a:t>
              </a:r>
              <a:r>
                <a:rPr lang="nl-NL" sz="1600" baseline="0">
                  <a:solidFill>
                    <a:schemeClr val="accent1">
                      <a:lumMod val="75000"/>
                    </a:schemeClr>
                  </a:solidFill>
                </a:rPr>
                <a:t> aan organisatiedoelen </a:t>
              </a:r>
              <a:endParaRPr lang="nl-NL" sz="1600">
                <a:solidFill>
                  <a:schemeClr val="accent1">
                    <a:lumMod val="75000"/>
                  </a:schemeClr>
                </a:solidFill>
              </a:endParaRPr>
            </a:p>
          </xdr:txBody>
        </xdr:sp>
      </xdr:grpSp>
      <xdr:sp macro="" textlink="">
        <xdr:nvSpPr>
          <xdr:cNvPr id="15" name="Afgeronde rechthoek 14"/>
          <xdr:cNvSpPr/>
        </xdr:nvSpPr>
        <xdr:spPr>
          <a:xfrm>
            <a:off x="681139" y="3423646"/>
            <a:ext cx="1465485" cy="862264"/>
          </a:xfrm>
          <a:prstGeom prst="roundRect">
            <a:avLst/>
          </a:prstGeom>
          <a:solidFill>
            <a:schemeClr val="lt1"/>
          </a:solidFill>
          <a:ln>
            <a:noFill/>
          </a:ln>
          <a:effectLst/>
        </xdr:spPr>
        <xdr:style>
          <a:lnRef idx="1">
            <a:schemeClr val="accent6"/>
          </a:lnRef>
          <a:fillRef idx="2">
            <a:schemeClr val="accent6"/>
          </a:fillRef>
          <a:effectRef idx="1">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lang="nl-NL" sz="1300">
              <a:solidFill>
                <a:schemeClr val="accent1">
                  <a:lumMod val="75000"/>
                </a:schemeClr>
              </a:solidFill>
            </a:endParaRPr>
          </a:p>
        </xdr:txBody>
      </xdr:sp>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election activeCell="B16" sqref="B16"/>
    </sheetView>
  </sheetViews>
  <sheetFormatPr defaultRowHeight="12.75" x14ac:dyDescent="0.2"/>
  <cols>
    <col min="1" max="1" width="4" customWidth="1"/>
    <col min="2" max="2" width="152.85546875" style="383" customWidth="1"/>
    <col min="3" max="3" width="144.140625" customWidth="1"/>
  </cols>
  <sheetData>
    <row r="1" spans="1:2" x14ac:dyDescent="0.2">
      <c r="A1" s="514"/>
      <c r="B1" s="515" t="s">
        <v>237</v>
      </c>
    </row>
    <row r="3" spans="1:2" ht="63.75" x14ac:dyDescent="0.2">
      <c r="B3" s="383" t="s">
        <v>460</v>
      </c>
    </row>
    <row r="5" spans="1:2" x14ac:dyDescent="0.2">
      <c r="B5" s="383" t="s">
        <v>395</v>
      </c>
    </row>
    <row r="6" spans="1:2" x14ac:dyDescent="0.2">
      <c r="B6" s="383" t="s">
        <v>450</v>
      </c>
    </row>
    <row r="8" spans="1:2" x14ac:dyDescent="0.2">
      <c r="A8" t="s">
        <v>238</v>
      </c>
      <c r="B8" s="384" t="s">
        <v>247</v>
      </c>
    </row>
    <row r="9" spans="1:2" x14ac:dyDescent="0.2">
      <c r="A9" t="s">
        <v>239</v>
      </c>
      <c r="B9" s="384" t="s">
        <v>248</v>
      </c>
    </row>
    <row r="10" spans="1:2" x14ac:dyDescent="0.2">
      <c r="A10" t="s">
        <v>240</v>
      </c>
      <c r="B10" s="384" t="s">
        <v>249</v>
      </c>
    </row>
    <row r="11" spans="1:2" x14ac:dyDescent="0.2">
      <c r="A11" t="s">
        <v>241</v>
      </c>
      <c r="B11" s="384" t="s">
        <v>250</v>
      </c>
    </row>
    <row r="12" spans="1:2" x14ac:dyDescent="0.2">
      <c r="A12" t="s">
        <v>242</v>
      </c>
      <c r="B12" s="384" t="s">
        <v>251</v>
      </c>
    </row>
    <row r="13" spans="1:2" x14ac:dyDescent="0.2">
      <c r="A13" t="s">
        <v>243</v>
      </c>
      <c r="B13" s="384" t="s">
        <v>252</v>
      </c>
    </row>
    <row r="14" spans="1:2" x14ac:dyDescent="0.2">
      <c r="A14" t="s">
        <v>244</v>
      </c>
      <c r="B14" s="384" t="s">
        <v>253</v>
      </c>
    </row>
    <row r="15" spans="1:2" x14ac:dyDescent="0.2">
      <c r="A15" t="s">
        <v>245</v>
      </c>
      <c r="B15" s="384" t="s">
        <v>310</v>
      </c>
    </row>
    <row r="16" spans="1:2" x14ac:dyDescent="0.2">
      <c r="A16" t="s">
        <v>246</v>
      </c>
      <c r="B16" s="384" t="s">
        <v>254</v>
      </c>
    </row>
    <row r="17" spans="1:2" x14ac:dyDescent="0.2">
      <c r="A17" t="s">
        <v>306</v>
      </c>
      <c r="B17" s="384" t="s">
        <v>307</v>
      </c>
    </row>
    <row r="18" spans="1:2" x14ac:dyDescent="0.2">
      <c r="A18" t="s">
        <v>317</v>
      </c>
      <c r="B18" s="383" t="s">
        <v>320</v>
      </c>
    </row>
    <row r="19" spans="1:2" x14ac:dyDescent="0.2">
      <c r="A19" t="s">
        <v>386</v>
      </c>
      <c r="B19" s="383" t="s">
        <v>388</v>
      </c>
    </row>
    <row r="20" spans="1:2" x14ac:dyDescent="0.2">
      <c r="A20" t="s">
        <v>387</v>
      </c>
      <c r="B20" s="383" t="s">
        <v>389</v>
      </c>
    </row>
    <row r="22" spans="1:2" x14ac:dyDescent="0.2">
      <c r="B22" s="383" t="s">
        <v>236</v>
      </c>
    </row>
    <row r="24" spans="1:2" ht="25.5" x14ac:dyDescent="0.2">
      <c r="A24" s="383" t="s">
        <v>238</v>
      </c>
      <c r="B24" s="384" t="s">
        <v>459</v>
      </c>
    </row>
    <row r="25" spans="1:2" ht="25.5" x14ac:dyDescent="0.2">
      <c r="A25" s="383" t="s">
        <v>239</v>
      </c>
      <c r="B25" s="384" t="s">
        <v>442</v>
      </c>
    </row>
    <row r="26" spans="1:2" ht="25.5" x14ac:dyDescent="0.2">
      <c r="A26" s="383" t="s">
        <v>240</v>
      </c>
      <c r="B26" s="384" t="s">
        <v>257</v>
      </c>
    </row>
    <row r="27" spans="1:2" ht="25.5" x14ac:dyDescent="0.2">
      <c r="A27" s="383" t="s">
        <v>241</v>
      </c>
      <c r="B27" s="384" t="s">
        <v>258</v>
      </c>
    </row>
    <row r="28" spans="1:2" x14ac:dyDescent="0.2">
      <c r="A28" s="385" t="s">
        <v>255</v>
      </c>
      <c r="B28" s="383" t="s">
        <v>311</v>
      </c>
    </row>
    <row r="29" spans="1:2" ht="38.25" x14ac:dyDescent="0.2">
      <c r="A29" s="385" t="s">
        <v>256</v>
      </c>
      <c r="B29" s="383" t="s">
        <v>443</v>
      </c>
    </row>
    <row r="30" spans="1:2" x14ac:dyDescent="0.2">
      <c r="A30" t="s">
        <v>306</v>
      </c>
      <c r="B30" s="383" t="s">
        <v>318</v>
      </c>
    </row>
    <row r="31" spans="1:2" x14ac:dyDescent="0.2">
      <c r="A31" t="s">
        <v>317</v>
      </c>
      <c r="B31" s="383" t="s">
        <v>319</v>
      </c>
    </row>
    <row r="32" spans="1:2" x14ac:dyDescent="0.2">
      <c r="A32" t="s">
        <v>386</v>
      </c>
      <c r="B32" s="383" t="s">
        <v>394</v>
      </c>
    </row>
    <row r="33" spans="1:2" x14ac:dyDescent="0.2">
      <c r="A33" t="s">
        <v>387</v>
      </c>
      <c r="B33" s="383" t="s">
        <v>393</v>
      </c>
    </row>
    <row r="35" spans="1:2" ht="25.5" x14ac:dyDescent="0.2">
      <c r="B35" s="383" t="s">
        <v>441</v>
      </c>
    </row>
    <row r="36" spans="1:2" x14ac:dyDescent="0.2">
      <c r="B36" s="383" t="s">
        <v>440</v>
      </c>
    </row>
    <row r="38" spans="1:2" ht="25.5" x14ac:dyDescent="0.2">
      <c r="B38" s="386" t="s">
        <v>259</v>
      </c>
    </row>
  </sheetData>
  <sheetProtection sheet="1" objects="1" scenarios="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L52"/>
  <sheetViews>
    <sheetView showGridLines="0" tabSelected="1" zoomScale="65" zoomScaleNormal="65" workbookViewId="0"/>
  </sheetViews>
  <sheetFormatPr defaultRowHeight="14.25" x14ac:dyDescent="0.2"/>
  <cols>
    <col min="1" max="1" width="15.28515625" customWidth="1"/>
    <col min="2" max="2" width="4.7109375" style="439" customWidth="1"/>
    <col min="3" max="3" width="142.140625" style="2" customWidth="1"/>
    <col min="4" max="6" width="12.42578125" style="80" customWidth="1"/>
    <col min="7" max="7" width="129.28515625" style="462" customWidth="1"/>
    <col min="8" max="8" width="9.140625" style="378" customWidth="1"/>
    <col min="9" max="38" width="9.140625" style="378"/>
  </cols>
  <sheetData>
    <row r="1" spans="1:38" ht="18.75" thickBot="1" x14ac:dyDescent="0.25">
      <c r="B1" s="452" t="s">
        <v>235</v>
      </c>
    </row>
    <row r="2" spans="1:38" ht="41.25" customHeight="1" thickBot="1" x14ac:dyDescent="0.25">
      <c r="A2" s="508" t="s">
        <v>314</v>
      </c>
      <c r="B2" s="440"/>
      <c r="C2" s="505" t="s">
        <v>383</v>
      </c>
      <c r="D2" s="441" t="s">
        <v>315</v>
      </c>
      <c r="E2" s="442" t="s">
        <v>316</v>
      </c>
      <c r="F2" s="443" t="s">
        <v>380</v>
      </c>
      <c r="G2" s="463" t="s">
        <v>218</v>
      </c>
    </row>
    <row r="3" spans="1:38" ht="30" customHeight="1" thickBot="1" x14ac:dyDescent="0.25">
      <c r="A3" s="573"/>
      <c r="B3" s="448" t="s">
        <v>145</v>
      </c>
      <c r="C3" s="449" t="s">
        <v>424</v>
      </c>
      <c r="D3" s="456"/>
      <c r="E3" s="456"/>
      <c r="F3" s="456"/>
      <c r="G3" s="464"/>
      <c r="H3" s="488"/>
      <c r="I3" s="488"/>
    </row>
    <row r="4" spans="1:38" ht="30" customHeight="1" thickBot="1" x14ac:dyDescent="0.25">
      <c r="A4" s="574"/>
      <c r="B4" s="448" t="s">
        <v>146</v>
      </c>
      <c r="C4" s="449" t="s">
        <v>431</v>
      </c>
      <c r="D4" s="456"/>
      <c r="E4" s="456"/>
      <c r="F4" s="456"/>
      <c r="G4" s="464"/>
      <c r="H4" s="488"/>
      <c r="I4" s="488"/>
    </row>
    <row r="5" spans="1:38" ht="35.25" customHeight="1" thickBot="1" x14ac:dyDescent="0.25">
      <c r="A5" s="574"/>
      <c r="B5" s="448" t="s">
        <v>147</v>
      </c>
      <c r="C5" s="449" t="s">
        <v>438</v>
      </c>
      <c r="D5" s="456"/>
      <c r="E5" s="456"/>
      <c r="F5" s="456"/>
      <c r="G5" s="465"/>
      <c r="H5" s="488"/>
      <c r="I5" s="488"/>
    </row>
    <row r="6" spans="1:38" s="455" customFormat="1" ht="21" thickBot="1" x14ac:dyDescent="0.25">
      <c r="A6" s="507"/>
      <c r="B6" s="509"/>
      <c r="C6" s="506" t="s">
        <v>333</v>
      </c>
      <c r="D6" s="473">
        <f>COUNTIF(D3:D5,"X")</f>
        <v>0</v>
      </c>
      <c r="E6" s="473">
        <f t="shared" ref="E6:F6" si="0">COUNTIF(E3:E5,"X")</f>
        <v>0</v>
      </c>
      <c r="F6" s="473">
        <f t="shared" si="0"/>
        <v>0</v>
      </c>
      <c r="G6" s="482" t="s">
        <v>324</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row>
    <row r="7" spans="1:38" s="73" customFormat="1" ht="14.25" customHeight="1" thickBot="1" x14ac:dyDescent="0.25">
      <c r="A7" s="458"/>
      <c r="B7" s="450"/>
      <c r="C7" s="451"/>
      <c r="D7" s="380"/>
      <c r="E7" s="380"/>
      <c r="F7" s="380"/>
      <c r="G7" s="466"/>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row>
    <row r="8" spans="1:38" ht="30" customHeight="1" thickBot="1" x14ac:dyDescent="0.25">
      <c r="A8" s="573"/>
      <c r="B8" s="448" t="s">
        <v>149</v>
      </c>
      <c r="C8" s="449" t="s">
        <v>425</v>
      </c>
      <c r="D8" s="456"/>
      <c r="E8" s="456"/>
      <c r="F8" s="456"/>
      <c r="G8" s="464"/>
      <c r="H8" s="488"/>
      <c r="I8" s="488"/>
    </row>
    <row r="9" spans="1:38" ht="30" customHeight="1" thickBot="1" x14ac:dyDescent="0.25">
      <c r="A9" s="574"/>
      <c r="B9" s="448" t="s">
        <v>150</v>
      </c>
      <c r="C9" s="449" t="s">
        <v>439</v>
      </c>
      <c r="D9" s="456"/>
      <c r="E9" s="456"/>
      <c r="F9" s="456"/>
      <c r="G9" s="464"/>
      <c r="H9" s="488"/>
      <c r="I9" s="488"/>
    </row>
    <row r="10" spans="1:38" s="96" customFormat="1" ht="21" thickBot="1" x14ac:dyDescent="0.25">
      <c r="A10" s="507"/>
      <c r="B10" s="509"/>
      <c r="C10" s="506" t="s">
        <v>334</v>
      </c>
      <c r="D10" s="473">
        <f>COUNTIF(D8:D9,"X")</f>
        <v>0</v>
      </c>
      <c r="E10" s="473">
        <f t="shared" ref="E10:F10" si="1">COUNTIF(E8:E9,"X")</f>
        <v>0</v>
      </c>
      <c r="F10" s="473">
        <f t="shared" si="1"/>
        <v>0</v>
      </c>
      <c r="G10" s="482" t="s">
        <v>324</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s="73" customFormat="1" ht="14.25" customHeight="1" thickBot="1" x14ac:dyDescent="0.25">
      <c r="A11" s="458"/>
      <c r="B11" s="450"/>
      <c r="C11" s="451"/>
      <c r="D11" s="380"/>
      <c r="E11" s="380"/>
      <c r="F11" s="380"/>
      <c r="G11" s="466"/>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row>
    <row r="12" spans="1:38" ht="30" customHeight="1" thickBot="1" x14ac:dyDescent="0.25">
      <c r="A12" s="573"/>
      <c r="B12" s="448" t="s">
        <v>153</v>
      </c>
      <c r="C12" s="449" t="s">
        <v>357</v>
      </c>
      <c r="D12" s="456"/>
      <c r="E12" s="456"/>
      <c r="F12" s="456"/>
      <c r="G12" s="464"/>
      <c r="H12" s="488"/>
      <c r="I12" s="488"/>
    </row>
    <row r="13" spans="1:38" ht="30" customHeight="1" thickBot="1" x14ac:dyDescent="0.25">
      <c r="A13" s="574"/>
      <c r="B13" s="448" t="s">
        <v>154</v>
      </c>
      <c r="C13" s="449" t="s">
        <v>403</v>
      </c>
      <c r="D13" s="456"/>
      <c r="E13" s="456"/>
      <c r="F13" s="456"/>
      <c r="G13" s="464"/>
      <c r="H13" s="488"/>
      <c r="I13" s="488"/>
    </row>
    <row r="14" spans="1:38" ht="30" customHeight="1" thickBot="1" x14ac:dyDescent="0.25">
      <c r="A14" s="574"/>
      <c r="B14" s="448" t="s">
        <v>155</v>
      </c>
      <c r="C14" s="449" t="s">
        <v>404</v>
      </c>
      <c r="D14" s="456"/>
      <c r="E14" s="456"/>
      <c r="F14" s="456"/>
      <c r="G14" s="464"/>
      <c r="H14" s="488"/>
      <c r="I14" s="488"/>
    </row>
    <row r="15" spans="1:38" s="455" customFormat="1" ht="21" thickBot="1" x14ac:dyDescent="0.25">
      <c r="A15" s="507"/>
      <c r="B15" s="509"/>
      <c r="C15" s="506" t="s">
        <v>335</v>
      </c>
      <c r="D15" s="473">
        <f>COUNTIF(D12:D14,"X")</f>
        <v>0</v>
      </c>
      <c r="E15" s="473">
        <f>COUNTIF(E12:E14,"X")</f>
        <v>0</v>
      </c>
      <c r="F15" s="473">
        <f>COUNTIF(F12:F14,"X")</f>
        <v>0</v>
      </c>
      <c r="G15" s="482" t="s">
        <v>324</v>
      </c>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row>
    <row r="16" spans="1:38" s="73" customFormat="1" ht="17.25" customHeight="1" thickBot="1" x14ac:dyDescent="0.25">
      <c r="A16" s="458"/>
      <c r="B16" s="450"/>
      <c r="C16" s="451"/>
      <c r="D16" s="380"/>
      <c r="E16" s="380"/>
      <c r="F16" s="380"/>
      <c r="G16" s="466"/>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row>
    <row r="17" spans="1:38" ht="30" customHeight="1" thickBot="1" x14ac:dyDescent="0.25">
      <c r="A17" s="573"/>
      <c r="B17" s="448" t="s">
        <v>158</v>
      </c>
      <c r="C17" s="449" t="s">
        <v>405</v>
      </c>
      <c r="D17" s="456"/>
      <c r="E17" s="456"/>
      <c r="F17" s="456"/>
      <c r="G17" s="464"/>
      <c r="H17" s="488"/>
      <c r="I17" s="488"/>
    </row>
    <row r="18" spans="1:38" ht="30" customHeight="1" thickBot="1" x14ac:dyDescent="0.25">
      <c r="A18" s="574"/>
      <c r="B18" s="448" t="s">
        <v>159</v>
      </c>
      <c r="C18" s="449" t="s">
        <v>10</v>
      </c>
      <c r="D18" s="456"/>
      <c r="E18" s="456"/>
      <c r="F18" s="456"/>
      <c r="G18" s="464"/>
      <c r="H18" s="488"/>
      <c r="I18" s="488"/>
    </row>
    <row r="19" spans="1:38" ht="30" customHeight="1" thickBot="1" x14ac:dyDescent="0.25">
      <c r="A19" s="574"/>
      <c r="B19" s="448" t="s">
        <v>160</v>
      </c>
      <c r="C19" s="449" t="s">
        <v>35</v>
      </c>
      <c r="D19" s="456"/>
      <c r="E19" s="456"/>
      <c r="F19" s="456"/>
      <c r="G19" s="464"/>
      <c r="H19" s="488"/>
      <c r="I19" s="488"/>
    </row>
    <row r="20" spans="1:38" s="455" customFormat="1" ht="21" thickBot="1" x14ac:dyDescent="0.25">
      <c r="A20" s="507"/>
      <c r="B20" s="509"/>
      <c r="C20" s="506" t="s">
        <v>336</v>
      </c>
      <c r="D20" s="473">
        <f>COUNTIF(D17:D19,"X")</f>
        <v>0</v>
      </c>
      <c r="E20" s="473">
        <f t="shared" ref="E20:F20" si="2">COUNTIF(E17:E19,"X")</f>
        <v>0</v>
      </c>
      <c r="F20" s="473">
        <f t="shared" si="2"/>
        <v>0</v>
      </c>
      <c r="G20" s="482" t="s">
        <v>324</v>
      </c>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row>
    <row r="21" spans="1:38" s="73" customFormat="1" ht="17.25" customHeight="1" thickBot="1" x14ac:dyDescent="0.25">
      <c r="A21" s="458"/>
      <c r="B21" s="450"/>
      <c r="C21" s="451"/>
      <c r="D21" s="380"/>
      <c r="E21" s="380"/>
      <c r="F21" s="380"/>
      <c r="G21" s="466"/>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row>
    <row r="22" spans="1:38" ht="30" customHeight="1" thickBot="1" x14ac:dyDescent="0.25">
      <c r="A22" s="511"/>
      <c r="B22" s="448" t="s">
        <v>161</v>
      </c>
      <c r="C22" s="449" t="s">
        <v>358</v>
      </c>
      <c r="D22" s="456"/>
      <c r="E22" s="456"/>
      <c r="F22" s="456"/>
      <c r="G22" s="464"/>
      <c r="H22" s="488"/>
      <c r="I22" s="488"/>
    </row>
    <row r="23" spans="1:38" s="455" customFormat="1" ht="21" thickBot="1" x14ac:dyDescent="0.25">
      <c r="A23" s="507"/>
      <c r="B23" s="509"/>
      <c r="C23" s="506" t="s">
        <v>337</v>
      </c>
      <c r="D23" s="473">
        <f>COUNTIF(D22,"X")</f>
        <v>0</v>
      </c>
      <c r="E23" s="473">
        <f t="shared" ref="E23:F23" si="3">COUNTIF(E22,"X")</f>
        <v>0</v>
      </c>
      <c r="F23" s="473">
        <f t="shared" si="3"/>
        <v>0</v>
      </c>
      <c r="G23" s="482" t="s">
        <v>324</v>
      </c>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row>
    <row r="24" spans="1:38" s="73" customFormat="1" ht="17.25" customHeight="1" thickBot="1" x14ac:dyDescent="0.25">
      <c r="A24" s="458"/>
      <c r="B24" s="450"/>
      <c r="C24" s="451"/>
      <c r="D24" s="380"/>
      <c r="E24" s="380"/>
      <c r="F24" s="380"/>
      <c r="G24" s="466"/>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row>
    <row r="25" spans="1:38" ht="30" customHeight="1" thickBot="1" x14ac:dyDescent="0.25">
      <c r="A25" s="573"/>
      <c r="B25" s="448" t="s">
        <v>164</v>
      </c>
      <c r="C25" s="449" t="s">
        <v>359</v>
      </c>
      <c r="D25" s="456"/>
      <c r="E25" s="456"/>
      <c r="F25" s="456"/>
      <c r="G25" s="464"/>
      <c r="H25" s="488"/>
      <c r="I25" s="488"/>
    </row>
    <row r="26" spans="1:38" ht="30" customHeight="1" thickBot="1" x14ac:dyDescent="0.25">
      <c r="A26" s="574"/>
      <c r="B26" s="448" t="s">
        <v>165</v>
      </c>
      <c r="C26" s="449" t="s">
        <v>360</v>
      </c>
      <c r="D26" s="456"/>
      <c r="E26" s="456"/>
      <c r="F26" s="456"/>
      <c r="G26" s="464"/>
      <c r="H26" s="488"/>
      <c r="I26" s="488"/>
    </row>
    <row r="27" spans="1:38" s="455" customFormat="1" ht="21" thickBot="1" x14ac:dyDescent="0.25">
      <c r="A27" s="507"/>
      <c r="B27" s="509"/>
      <c r="C27" s="506" t="s">
        <v>338</v>
      </c>
      <c r="D27" s="473">
        <f>COUNTIF(D25:D26,"X")</f>
        <v>0</v>
      </c>
      <c r="E27" s="473">
        <f t="shared" ref="E27:F27" si="4">COUNTIF(E25:E26,"X")</f>
        <v>0</v>
      </c>
      <c r="F27" s="473">
        <f t="shared" si="4"/>
        <v>0</v>
      </c>
      <c r="G27" s="482" t="s">
        <v>324</v>
      </c>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row>
    <row r="28" spans="1:38" s="73" customFormat="1" ht="17.25" customHeight="1" thickBot="1" x14ac:dyDescent="0.25">
      <c r="A28" s="458"/>
      <c r="B28" s="450"/>
      <c r="C28" s="451"/>
      <c r="D28" s="380"/>
      <c r="E28" s="380"/>
      <c r="F28" s="380"/>
      <c r="G28" s="466"/>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row>
    <row r="29" spans="1:38" ht="30" customHeight="1" thickBot="1" x14ac:dyDescent="0.25">
      <c r="A29" s="573"/>
      <c r="B29" s="448" t="s">
        <v>167</v>
      </c>
      <c r="C29" s="449" t="s">
        <v>361</v>
      </c>
      <c r="D29" s="456"/>
      <c r="E29" s="456"/>
      <c r="F29" s="456"/>
      <c r="G29" s="464"/>
      <c r="H29" s="488"/>
      <c r="I29" s="488"/>
    </row>
    <row r="30" spans="1:38" ht="30" customHeight="1" thickBot="1" x14ac:dyDescent="0.25">
      <c r="A30" s="574"/>
      <c r="B30" s="448" t="s">
        <v>168</v>
      </c>
      <c r="C30" s="449" t="s">
        <v>362</v>
      </c>
      <c r="D30" s="456"/>
      <c r="E30" s="456"/>
      <c r="F30" s="456"/>
      <c r="G30" s="464"/>
      <c r="H30" s="488"/>
      <c r="I30" s="488"/>
    </row>
    <row r="31" spans="1:38" s="455" customFormat="1" ht="21" thickBot="1" x14ac:dyDescent="0.25">
      <c r="A31" s="507"/>
      <c r="B31" s="509"/>
      <c r="C31" s="506" t="s">
        <v>339</v>
      </c>
      <c r="D31" s="473">
        <f>COUNTIF(D29:D30,"X")</f>
        <v>0</v>
      </c>
      <c r="E31" s="473">
        <f t="shared" ref="E31:F31" si="5">COUNTIF(E29:E30,"X")</f>
        <v>0</v>
      </c>
      <c r="F31" s="473">
        <f t="shared" si="5"/>
        <v>0</v>
      </c>
      <c r="G31" s="482" t="s">
        <v>324</v>
      </c>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row>
    <row r="32" spans="1:38" s="73" customFormat="1" ht="17.25" customHeight="1" thickBot="1" x14ac:dyDescent="0.25">
      <c r="A32" s="458"/>
      <c r="B32" s="450"/>
      <c r="C32" s="451"/>
      <c r="D32" s="380"/>
      <c r="E32" s="380"/>
      <c r="F32" s="380"/>
      <c r="G32" s="466"/>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row>
    <row r="33" spans="1:38" ht="30" customHeight="1" thickBot="1" x14ac:dyDescent="0.25">
      <c r="A33" s="573"/>
      <c r="B33" s="448" t="s">
        <v>170</v>
      </c>
      <c r="C33" s="449" t="s">
        <v>363</v>
      </c>
      <c r="D33" s="456"/>
      <c r="E33" s="456"/>
      <c r="F33" s="456"/>
      <c r="G33" s="464"/>
      <c r="H33" s="488"/>
      <c r="I33" s="488"/>
    </row>
    <row r="34" spans="1:38" ht="30" customHeight="1" thickBot="1" x14ac:dyDescent="0.25">
      <c r="A34" s="574"/>
      <c r="B34" s="448" t="s">
        <v>171</v>
      </c>
      <c r="C34" s="449" t="s">
        <v>364</v>
      </c>
      <c r="D34" s="456"/>
      <c r="E34" s="456"/>
      <c r="F34" s="456"/>
      <c r="G34" s="464"/>
      <c r="H34" s="488"/>
      <c r="I34" s="488"/>
    </row>
    <row r="35" spans="1:38" s="455" customFormat="1" ht="21" thickBot="1" x14ac:dyDescent="0.25">
      <c r="A35" s="507"/>
      <c r="B35" s="509"/>
      <c r="C35" s="506" t="s">
        <v>340</v>
      </c>
      <c r="D35" s="473">
        <f>COUNTIF(D33:D34,"X")</f>
        <v>0</v>
      </c>
      <c r="E35" s="473">
        <f t="shared" ref="E35:F35" si="6">COUNTIF(E33:E34,"X")</f>
        <v>0</v>
      </c>
      <c r="F35" s="473">
        <f t="shared" si="6"/>
        <v>0</v>
      </c>
      <c r="G35" s="482" t="s">
        <v>324</v>
      </c>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row>
    <row r="36" spans="1:38" s="73" customFormat="1" ht="17.25" customHeight="1" thickBot="1" x14ac:dyDescent="0.25">
      <c r="A36" s="458"/>
      <c r="B36" s="450"/>
      <c r="C36" s="451"/>
      <c r="D36" s="380"/>
      <c r="E36" s="380"/>
      <c r="F36" s="380"/>
      <c r="G36" s="466"/>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row>
    <row r="37" spans="1:38" ht="30" customHeight="1" thickBot="1" x14ac:dyDescent="0.25">
      <c r="A37" s="573"/>
      <c r="B37" s="448" t="s">
        <v>173</v>
      </c>
      <c r="C37" s="449" t="s">
        <v>365</v>
      </c>
      <c r="D37" s="456"/>
      <c r="E37" s="456"/>
      <c r="F37" s="456"/>
      <c r="G37" s="464"/>
      <c r="H37" s="488"/>
      <c r="I37" s="488"/>
    </row>
    <row r="38" spans="1:38" ht="30" customHeight="1" thickBot="1" x14ac:dyDescent="0.25">
      <c r="A38" s="574"/>
      <c r="B38" s="448" t="s">
        <v>174</v>
      </c>
      <c r="C38" s="449" t="s">
        <v>426</v>
      </c>
      <c r="D38" s="456"/>
      <c r="E38" s="456"/>
      <c r="F38" s="456"/>
      <c r="G38" s="464"/>
      <c r="H38" s="488"/>
      <c r="I38" s="488"/>
    </row>
    <row r="39" spans="1:38" s="455" customFormat="1" ht="32.25" thickBot="1" x14ac:dyDescent="0.25">
      <c r="A39" s="507"/>
      <c r="B39" s="509"/>
      <c r="C39" s="510" t="s">
        <v>341</v>
      </c>
      <c r="D39" s="473">
        <f>COUNTIF(D37:D38,"X")</f>
        <v>0</v>
      </c>
      <c r="E39" s="473">
        <f t="shared" ref="E39:F39" si="7">COUNTIF(E37:E38,"X")</f>
        <v>0</v>
      </c>
      <c r="F39" s="473">
        <f t="shared" si="7"/>
        <v>0</v>
      </c>
      <c r="G39" s="482" t="s">
        <v>324</v>
      </c>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row>
    <row r="40" spans="1:38" s="73" customFormat="1" ht="9.75" customHeight="1" x14ac:dyDescent="0.2">
      <c r="A40" s="381"/>
      <c r="B40" s="450"/>
      <c r="C40" s="451"/>
      <c r="D40" s="380"/>
      <c r="E40" s="380"/>
      <c r="F40" s="380"/>
      <c r="G40" s="467"/>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row>
    <row r="41" spans="1:38" ht="15.75" thickBot="1" x14ac:dyDescent="0.25">
      <c r="A41" s="378"/>
      <c r="B41" s="453"/>
      <c r="C41" s="453"/>
    </row>
    <row r="42" spans="1:38" ht="18.75" thickBot="1" x14ac:dyDescent="0.25">
      <c r="A42" s="378"/>
      <c r="B42" s="453"/>
      <c r="C42" s="453"/>
      <c r="D42" s="483">
        <f>SUM(D39,D35,D31,D27,D23,D20,D15,D10,D6)</f>
        <v>0</v>
      </c>
      <c r="E42" s="483">
        <f>SUM(E39,E35,E31,E27,E23,E20,E15,E10,E6)</f>
        <v>0</v>
      </c>
      <c r="F42" s="484">
        <f>SUM(F39,F35,F31,F27,F23,F20,F15,F10,F6)</f>
        <v>0</v>
      </c>
    </row>
    <row r="43" spans="1:38" x14ac:dyDescent="0.2">
      <c r="A43" s="378"/>
      <c r="C43" s="439"/>
    </row>
    <row r="44" spans="1:38" s="88" customFormat="1" ht="20.25" x14ac:dyDescent="0.2">
      <c r="A44" s="423"/>
      <c r="B44" s="468"/>
      <c r="C44" s="469"/>
      <c r="D44" s="470"/>
      <c r="E44" s="471"/>
      <c r="F44" s="471"/>
      <c r="G44" s="472"/>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row>
    <row r="45" spans="1:38" x14ac:dyDescent="0.2">
      <c r="A45" s="378"/>
    </row>
    <row r="46" spans="1:38" x14ac:dyDescent="0.2">
      <c r="A46" s="378"/>
    </row>
    <row r="47" spans="1:38" x14ac:dyDescent="0.2">
      <c r="A47" s="378"/>
    </row>
    <row r="48" spans="1:38" x14ac:dyDescent="0.2">
      <c r="A48" s="378"/>
    </row>
    <row r="49" spans="1:1" x14ac:dyDescent="0.2">
      <c r="A49" s="378"/>
    </row>
    <row r="50" spans="1:1" x14ac:dyDescent="0.2">
      <c r="A50" s="378"/>
    </row>
    <row r="51" spans="1:1" x14ac:dyDescent="0.2">
      <c r="A51" s="378"/>
    </row>
    <row r="52" spans="1:1" x14ac:dyDescent="0.2">
      <c r="A52" s="378"/>
    </row>
  </sheetData>
  <sheetProtection sheet="1" objects="1" scenarios="1"/>
  <mergeCells count="8">
    <mergeCell ref="A33:A34"/>
    <mergeCell ref="A37:A38"/>
    <mergeCell ref="A3:A5"/>
    <mergeCell ref="A8:A9"/>
    <mergeCell ref="A12:A14"/>
    <mergeCell ref="A17:A19"/>
    <mergeCell ref="A25:A26"/>
    <mergeCell ref="A29:A30"/>
  </mergeCells>
  <dataValidations disablePrompts="1" count="2">
    <dataValidation allowBlank="1" showInputMessage="1" showErrorMessage="1" promptTitle="Naam netwerk(samenwerking)" prompt="Vul  hier de naam van het netwerk in" sqref="C2"/>
    <dataValidation type="custom" operator="lessThan" showInputMessage="1" showErrorMessage="1" errorTitle="Foutmelding" error="U heeft voor deze stelling al een X ingevuld. U kunt per stelling maar één X invullen!" sqref="D3:F5 D8:F9 D12:F14 D17:F19 D22:F22 D25:F26 D29:F30 D33:F34 D37:F38">
      <formula1>COUNTIF($D3:$F3,"x")&lt;1.1</formula1>
    </dataValidation>
  </dataValidations>
  <pageMargins left="0.23622047244094491" right="3.937007874015748E-2" top="0.27559055118110237" bottom="0.27559055118110237" header="0.31496062992125984" footer="0.19685039370078741"/>
  <pageSetup paperSize="9" scale="46"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106"/>
  <sheetViews>
    <sheetView showGridLines="0" workbookViewId="0">
      <pane ySplit="15" topLeftCell="A58" activePane="bottomLeft" state="frozen"/>
      <selection pane="bottomLeft"/>
    </sheetView>
  </sheetViews>
  <sheetFormatPr defaultRowHeight="12.75" outlineLevelRow="1" x14ac:dyDescent="0.2"/>
  <cols>
    <col min="1" max="1" width="4.7109375" style="89" customWidth="1"/>
    <col min="2" max="2" width="110.85546875" style="32" customWidth="1"/>
    <col min="3" max="5" width="17.28515625" style="403" customWidth="1"/>
    <col min="6" max="7" width="43" style="404" customWidth="1"/>
    <col min="8" max="11" width="9.140625" style="378"/>
  </cols>
  <sheetData>
    <row r="1" spans="1:11" s="96" customFormat="1" ht="15.75" x14ac:dyDescent="0.2">
      <c r="A1" s="93" t="s">
        <v>277</v>
      </c>
      <c r="B1"/>
      <c r="C1"/>
      <c r="D1"/>
      <c r="E1"/>
      <c r="F1" s="388"/>
      <c r="G1" s="388"/>
    </row>
    <row r="2" spans="1:11" s="96" customFormat="1" outlineLevel="1" x14ac:dyDescent="0.2">
      <c r="A2" s="94" t="s">
        <v>278</v>
      </c>
      <c r="B2"/>
      <c r="C2"/>
      <c r="D2"/>
      <c r="E2"/>
      <c r="F2" s="388"/>
      <c r="G2" s="388"/>
    </row>
    <row r="3" spans="1:11" s="96" customFormat="1" ht="13.5" customHeight="1" outlineLevel="1" thickBot="1" x14ac:dyDescent="0.25">
      <c r="B3"/>
      <c r="C3"/>
      <c r="D3"/>
      <c r="E3"/>
      <c r="F3" s="388"/>
      <c r="G3" s="388"/>
    </row>
    <row r="4" spans="1:11" s="96" customFormat="1" ht="12.75" customHeight="1" outlineLevel="1" thickBot="1" x14ac:dyDescent="0.25">
      <c r="A4" s="580" t="s">
        <v>182</v>
      </c>
      <c r="B4" s="581"/>
      <c r="C4" s="581"/>
      <c r="D4" s="581"/>
      <c r="E4" s="581"/>
      <c r="F4" s="581"/>
      <c r="G4" s="582"/>
    </row>
    <row r="5" spans="1:11" s="96" customFormat="1" ht="15" customHeight="1" outlineLevel="1" thickBot="1" x14ac:dyDescent="0.25">
      <c r="A5" s="575" t="s">
        <v>25</v>
      </c>
      <c r="B5" s="576"/>
      <c r="C5" s="577" t="s">
        <v>279</v>
      </c>
      <c r="D5" s="578"/>
      <c r="E5" s="579"/>
      <c r="F5" s="389" t="s">
        <v>27</v>
      </c>
      <c r="G5" s="390" t="s">
        <v>279</v>
      </c>
    </row>
    <row r="6" spans="1:11" s="96" customFormat="1" ht="15" customHeight="1" outlineLevel="1" thickBot="1" x14ac:dyDescent="0.25">
      <c r="A6" s="575" t="s">
        <v>111</v>
      </c>
      <c r="B6" s="576"/>
      <c r="C6" s="577"/>
      <c r="D6" s="578"/>
      <c r="E6" s="579"/>
      <c r="F6" s="389" t="s">
        <v>29</v>
      </c>
      <c r="G6" s="391" t="s">
        <v>279</v>
      </c>
    </row>
    <row r="7" spans="1:11" s="96" customFormat="1" ht="15" customHeight="1" outlineLevel="1" thickBot="1" x14ac:dyDescent="0.25">
      <c r="A7" s="575" t="s">
        <v>26</v>
      </c>
      <c r="B7" s="576"/>
      <c r="C7" s="577" t="s">
        <v>279</v>
      </c>
      <c r="D7" s="578"/>
      <c r="E7" s="579"/>
      <c r="F7" s="389" t="s">
        <v>28</v>
      </c>
      <c r="G7" s="391" t="s">
        <v>279</v>
      </c>
    </row>
    <row r="8" spans="1:11" s="96" customFormat="1" ht="9.75" customHeight="1" outlineLevel="1" x14ac:dyDescent="0.2">
      <c r="A8" s="387"/>
      <c r="B8" s="387"/>
      <c r="C8" s="95"/>
      <c r="D8" s="95"/>
      <c r="E8" s="95"/>
      <c r="F8" s="392"/>
    </row>
    <row r="9" spans="1:11" s="96" customFormat="1" ht="13.5" customHeight="1" outlineLevel="1" x14ac:dyDescent="0.2">
      <c r="A9" s="548" t="s">
        <v>118</v>
      </c>
      <c r="B9" s="548"/>
      <c r="C9" s="583"/>
      <c r="D9" s="583"/>
      <c r="E9" s="583"/>
      <c r="F9" s="392"/>
    </row>
    <row r="10" spans="1:11" s="96" customFormat="1" ht="13.5" customHeight="1" outlineLevel="1" x14ac:dyDescent="0.2">
      <c r="A10" s="393" t="s">
        <v>280</v>
      </c>
      <c r="B10" s="394" t="s">
        <v>281</v>
      </c>
      <c r="C10" s="395"/>
      <c r="D10" s="395"/>
      <c r="E10" s="396"/>
      <c r="F10" s="392"/>
      <c r="G10" s="392"/>
      <c r="K10" s="397" t="s">
        <v>110</v>
      </c>
    </row>
    <row r="11" spans="1:11" s="96" customFormat="1" ht="13.5" customHeight="1" outlineLevel="1" x14ac:dyDescent="0.2">
      <c r="A11" s="393"/>
      <c r="B11" s="398" t="s">
        <v>123</v>
      </c>
      <c r="C11" s="399"/>
      <c r="D11" s="399"/>
      <c r="E11" s="400"/>
      <c r="F11" s="392"/>
      <c r="G11" s="392"/>
      <c r="K11" s="397" t="s">
        <v>112</v>
      </c>
    </row>
    <row r="12" spans="1:11" s="96" customFormat="1" ht="13.5" customHeight="1" outlineLevel="1" x14ac:dyDescent="0.2">
      <c r="A12" s="393" t="s">
        <v>282</v>
      </c>
      <c r="B12" s="401" t="s">
        <v>283</v>
      </c>
      <c r="C12" s="399"/>
      <c r="D12" s="399"/>
      <c r="E12" s="400"/>
      <c r="F12" s="392"/>
      <c r="G12" s="392"/>
      <c r="K12" s="397" t="s">
        <v>113</v>
      </c>
    </row>
    <row r="13" spans="1:11" s="96" customFormat="1" ht="13.5" customHeight="1" outlineLevel="1" x14ac:dyDescent="0.2">
      <c r="A13" s="393" t="s">
        <v>284</v>
      </c>
      <c r="B13" s="401" t="s">
        <v>427</v>
      </c>
      <c r="C13" s="399"/>
      <c r="D13" s="399"/>
      <c r="E13" s="400"/>
      <c r="F13" s="392"/>
      <c r="G13" s="392"/>
      <c r="K13" s="397" t="s">
        <v>114</v>
      </c>
    </row>
    <row r="14" spans="1:11" ht="13.5" thickBot="1" x14ac:dyDescent="0.25">
      <c r="A14" s="402"/>
      <c r="K14" s="397" t="s">
        <v>115</v>
      </c>
    </row>
    <row r="15" spans="1:11" s="388" customFormat="1" ht="24.75" thickBot="1" x14ac:dyDescent="0.25">
      <c r="A15" s="405" t="s">
        <v>215</v>
      </c>
      <c r="B15" s="406"/>
      <c r="C15" s="407" t="s">
        <v>216</v>
      </c>
      <c r="D15" s="407" t="s">
        <v>217</v>
      </c>
      <c r="E15" s="408" t="s">
        <v>285</v>
      </c>
      <c r="F15" s="409" t="s">
        <v>286</v>
      </c>
      <c r="G15" s="409" t="s">
        <v>287</v>
      </c>
      <c r="H15" s="181"/>
      <c r="I15" s="181"/>
      <c r="J15" s="181"/>
      <c r="K15" s="410" t="s">
        <v>116</v>
      </c>
    </row>
    <row r="16" spans="1:11" s="96" customFormat="1" ht="14.25" customHeight="1" thickBot="1" x14ac:dyDescent="0.25">
      <c r="A16" s="411" t="s">
        <v>288</v>
      </c>
      <c r="B16" s="412" t="s">
        <v>260</v>
      </c>
      <c r="C16" s="413"/>
      <c r="D16" s="413"/>
      <c r="E16" s="414"/>
      <c r="F16" s="584"/>
      <c r="G16" s="584"/>
      <c r="H16" s="81"/>
      <c r="I16" s="81"/>
      <c r="J16" s="81"/>
      <c r="K16" s="410" t="s">
        <v>117</v>
      </c>
    </row>
    <row r="17" spans="1:11" ht="14.25" customHeight="1" x14ac:dyDescent="0.2">
      <c r="A17" s="415" t="s">
        <v>61</v>
      </c>
      <c r="B17" s="416" t="str">
        <f>VLOOKUP(A17,'1 Basis vragenformulier'!$A$24:$E$105,2,0)</f>
        <v>De deelnemers in het netwerk delen een gezamenlijke ambitie.</v>
      </c>
      <c r="C17" s="417"/>
      <c r="D17" s="418"/>
      <c r="E17" s="418"/>
      <c r="F17" s="585"/>
      <c r="G17" s="585"/>
      <c r="K17" s="96"/>
    </row>
    <row r="18" spans="1:11" ht="14.25" customHeight="1" x14ac:dyDescent="0.2">
      <c r="A18" s="419" t="s">
        <v>62</v>
      </c>
      <c r="B18" s="420" t="str">
        <f>VLOOKUP(A18,'1 Basis vragenformulier'!$A$24:$E$105,2,0)</f>
        <v>Ik voel mij persoonlijk verbonden met de ambitie van het netwerk.</v>
      </c>
      <c r="C18" s="417"/>
      <c r="D18" s="418"/>
      <c r="E18" s="418"/>
      <c r="F18" s="585"/>
      <c r="G18" s="585"/>
    </row>
    <row r="19" spans="1:11" ht="14.25" customHeight="1" x14ac:dyDescent="0.2">
      <c r="A19" s="419" t="s">
        <v>63</v>
      </c>
      <c r="B19" s="420" t="str">
        <f>VLOOKUP(A19,'1 Basis vragenformulier'!$A$24:$E$105,2,0)</f>
        <v>Het leveren van een bijdrage aan duurzaamheid maakt onderdeel uit van de ambitie.</v>
      </c>
      <c r="C19" s="417"/>
      <c r="D19" s="418"/>
      <c r="E19" s="418"/>
      <c r="F19" s="585"/>
      <c r="G19" s="585"/>
    </row>
    <row r="20" spans="1:11" ht="14.25" customHeight="1" thickBot="1" x14ac:dyDescent="0.25">
      <c r="A20" s="421" t="s">
        <v>64</v>
      </c>
      <c r="B20" s="422" t="str">
        <f>VLOOKUP(A20,'1 Basis vragenformulier'!$A$24:$E$105,2,0)</f>
        <v xml:space="preserve">De ambitie is omgezet in heldere, concrete, haalbare doelen. </v>
      </c>
      <c r="C20" s="417"/>
      <c r="D20" s="418"/>
      <c r="E20" s="418"/>
      <c r="F20" s="586"/>
      <c r="G20" s="586"/>
    </row>
    <row r="21" spans="1:11" s="73" customFormat="1" ht="9.75" customHeight="1" thickBot="1" x14ac:dyDescent="0.25">
      <c r="A21" s="376"/>
      <c r="B21" s="377"/>
      <c r="C21" s="417"/>
      <c r="D21" s="417"/>
      <c r="E21" s="417"/>
      <c r="F21" s="424"/>
      <c r="G21" s="424"/>
      <c r="H21" s="381"/>
      <c r="I21" s="381"/>
      <c r="J21" s="381"/>
      <c r="K21" s="381"/>
    </row>
    <row r="22" spans="1:11" s="96" customFormat="1" ht="14.25" customHeight="1" thickBot="1" x14ac:dyDescent="0.25">
      <c r="A22" s="411" t="s">
        <v>289</v>
      </c>
      <c r="B22" s="425" t="s">
        <v>261</v>
      </c>
      <c r="C22" s="414"/>
      <c r="D22" s="414"/>
      <c r="E22" s="414"/>
      <c r="F22" s="584"/>
      <c r="G22" s="584"/>
      <c r="H22" s="81"/>
      <c r="I22" s="81"/>
      <c r="J22" s="81"/>
      <c r="K22" s="81"/>
    </row>
    <row r="23" spans="1:11" ht="14.25" customHeight="1" x14ac:dyDescent="0.2">
      <c r="A23" s="415" t="s">
        <v>65</v>
      </c>
      <c r="B23" s="416" t="str">
        <f>VLOOKUP(A23,'1 Basis vragenformulier'!$A$24:$E$105,2,0)</f>
        <v>De netwerkdeelnemers zijn met elkaar in gesprek over elkaars belangen.</v>
      </c>
      <c r="C23" s="426"/>
      <c r="D23" s="427"/>
      <c r="E23" s="428"/>
      <c r="F23" s="585"/>
      <c r="G23" s="585"/>
    </row>
    <row r="24" spans="1:11" ht="14.25" customHeight="1" x14ac:dyDescent="0.2">
      <c r="A24" s="419" t="s">
        <v>66</v>
      </c>
      <c r="B24" s="420" t="str">
        <f>VLOOKUP(A24,'1 Basis vragenformulier'!$A$24:$E$105,2,0)</f>
        <v>De netwerksamenwerking draagt bij aan het belang of doel van mijn organisatie.</v>
      </c>
      <c r="C24" s="429"/>
      <c r="D24" s="418"/>
      <c r="E24" s="430"/>
      <c r="F24" s="585"/>
      <c r="G24" s="585"/>
    </row>
    <row r="25" spans="1:11" ht="14.25" customHeight="1" thickBot="1" x14ac:dyDescent="0.25">
      <c r="A25" s="421" t="s">
        <v>67</v>
      </c>
      <c r="B25" s="422" t="str">
        <f>VLOOKUP(A25,'1 Basis vragenformulier'!$A$24:$E$105,2,0)</f>
        <v>De netwerkdeelnemers houden rekening met elkaars belangen en problemen.</v>
      </c>
      <c r="C25" s="429"/>
      <c r="D25" s="418"/>
      <c r="E25" s="430"/>
      <c r="F25" s="586"/>
      <c r="G25" s="586"/>
    </row>
    <row r="26" spans="1:11" s="73" customFormat="1" ht="9.75" customHeight="1" thickBot="1" x14ac:dyDescent="0.25">
      <c r="A26" s="376"/>
      <c r="B26" s="377"/>
      <c r="C26" s="417"/>
      <c r="D26" s="417"/>
      <c r="E26" s="417"/>
      <c r="F26" s="424"/>
      <c r="G26" s="424"/>
      <c r="H26" s="381"/>
      <c r="I26" s="381"/>
      <c r="J26" s="381"/>
      <c r="K26" s="381"/>
    </row>
    <row r="27" spans="1:11" s="96" customFormat="1" ht="14.25" customHeight="1" thickBot="1" x14ac:dyDescent="0.25">
      <c r="A27" s="411" t="s">
        <v>290</v>
      </c>
      <c r="B27" s="425" t="s">
        <v>262</v>
      </c>
      <c r="C27" s="414"/>
      <c r="D27" s="414"/>
      <c r="E27" s="414"/>
      <c r="F27" s="584"/>
      <c r="G27" s="584"/>
      <c r="H27" s="81"/>
      <c r="I27" s="81"/>
      <c r="J27" s="81"/>
      <c r="K27" s="81"/>
    </row>
    <row r="28" spans="1:11" ht="14.25" customHeight="1" x14ac:dyDescent="0.2">
      <c r="A28" s="415" t="s">
        <v>68</v>
      </c>
      <c r="B28" s="416" t="str">
        <f>VLOOKUP(A28,'1 Basis vragenformulier'!$A$24:$E$105,2,0)</f>
        <v>Er is voldoende bestuurlijke betrokkenheid bij het netwerk.</v>
      </c>
      <c r="C28" s="417"/>
      <c r="D28" s="418"/>
      <c r="E28" s="418"/>
      <c r="F28" s="585"/>
      <c r="G28" s="585"/>
    </row>
    <row r="29" spans="1:11" ht="14.25" customHeight="1" x14ac:dyDescent="0.2">
      <c r="A29" s="419" t="s">
        <v>69</v>
      </c>
      <c r="B29" s="420" t="str">
        <f>VLOOKUP(A29,'1 Basis vragenformulier'!$A$24:$E$105,2,0)</f>
        <v>In het netwerk zijn spelregels afgesproken over hoe men met elkaar omgaat.</v>
      </c>
      <c r="C29" s="417"/>
      <c r="D29" s="418"/>
      <c r="E29" s="418"/>
      <c r="F29" s="585"/>
      <c r="G29" s="585"/>
    </row>
    <row r="30" spans="1:11" ht="14.25" customHeight="1" x14ac:dyDescent="0.2">
      <c r="A30" s="419" t="s">
        <v>70</v>
      </c>
      <c r="B30" s="420" t="str">
        <f>VLOOKUP(A30,'1 Basis vragenformulier'!$A$24:$E$105,2,0)</f>
        <v>De verdeling van rollen en verantwoordelijkheden in het netwerk is werkbaar.</v>
      </c>
      <c r="C30" s="417"/>
      <c r="D30" s="418"/>
      <c r="E30" s="418"/>
      <c r="F30" s="585"/>
      <c r="G30" s="585"/>
    </row>
    <row r="31" spans="1:11" ht="14.25" customHeight="1" x14ac:dyDescent="0.2">
      <c r="A31" s="419" t="s">
        <v>71</v>
      </c>
      <c r="B31" s="420" t="str">
        <f>VLOOKUP(A31,'1 Basis vragenformulier'!$A$24:$E$105,2,0)</f>
        <v>De organisatie en de structuur van het netwerk passen bij de ambitie.</v>
      </c>
      <c r="C31" s="417"/>
      <c r="D31" s="418"/>
      <c r="E31" s="418"/>
      <c r="F31" s="585"/>
      <c r="G31" s="585"/>
    </row>
    <row r="32" spans="1:11" ht="13.5" thickBot="1" x14ac:dyDescent="0.25">
      <c r="A32" s="421" t="s">
        <v>72</v>
      </c>
      <c r="B32" s="422" t="str">
        <f>VLOOKUP(A32,'1 Basis vragenformulier'!$A$24:$E$105,2,0)</f>
        <v xml:space="preserve">Op belangrijke keuzemomenten voor het netwerk worden experts betrokken. </v>
      </c>
      <c r="C32" s="417"/>
      <c r="D32" s="418"/>
      <c r="E32" s="418"/>
      <c r="F32" s="586"/>
      <c r="G32" s="586"/>
    </row>
    <row r="33" spans="1:11" s="73" customFormat="1" ht="9.75" customHeight="1" thickBot="1" x14ac:dyDescent="0.25">
      <c r="A33" s="376"/>
      <c r="B33" s="377"/>
      <c r="C33" s="417"/>
      <c r="D33" s="417"/>
      <c r="E33" s="417"/>
      <c r="F33" s="424"/>
      <c r="G33" s="424"/>
      <c r="H33" s="381"/>
      <c r="I33" s="381"/>
      <c r="J33" s="381"/>
      <c r="K33" s="381"/>
    </row>
    <row r="34" spans="1:11" s="96" customFormat="1" ht="14.25" customHeight="1" thickBot="1" x14ac:dyDescent="0.25">
      <c r="A34" s="411" t="s">
        <v>291</v>
      </c>
      <c r="B34" s="425" t="s">
        <v>263</v>
      </c>
      <c r="C34" s="414"/>
      <c r="D34" s="414"/>
      <c r="E34" s="414"/>
      <c r="F34" s="584"/>
      <c r="G34" s="584"/>
      <c r="H34" s="81"/>
      <c r="I34" s="81"/>
      <c r="J34" s="81"/>
      <c r="K34" s="81"/>
    </row>
    <row r="35" spans="1:11" ht="14.25" customHeight="1" x14ac:dyDescent="0.2">
      <c r="A35" s="415" t="s">
        <v>73</v>
      </c>
      <c r="B35" s="416" t="str">
        <f>VLOOKUP(A35,'1 Basis vragenformulier'!$A$24:$E$105,2,0)</f>
        <v>Het netwerk beschikt over een planning van concrete activiteiten.</v>
      </c>
      <c r="C35" s="417"/>
      <c r="D35" s="418"/>
      <c r="E35" s="418"/>
      <c r="F35" s="585"/>
      <c r="G35" s="585"/>
    </row>
    <row r="36" spans="1:11" ht="14.25" customHeight="1" x14ac:dyDescent="0.2">
      <c r="A36" s="419" t="s">
        <v>74</v>
      </c>
      <c r="B36" s="420" t="str">
        <f>VLOOKUP(A36,'1 Basis vragenformulier'!$A$24:$E$105,2,0)</f>
        <v xml:space="preserve">De snelheid van werken binnen het netwerk is naar wens. </v>
      </c>
      <c r="C36" s="417"/>
      <c r="D36" s="418"/>
      <c r="E36" s="418"/>
      <c r="F36" s="585"/>
      <c r="G36" s="585"/>
    </row>
    <row r="37" spans="1:11" ht="14.25" customHeight="1" x14ac:dyDescent="0.2">
      <c r="A37" s="419" t="s">
        <v>75</v>
      </c>
      <c r="B37" s="420" t="str">
        <f>VLOOKUP(A37,'1 Basis vragenformulier'!$A$24:$E$105,2,0)</f>
        <v>Het netwerk monitort de voortgang.</v>
      </c>
      <c r="C37" s="417"/>
      <c r="D37" s="418"/>
      <c r="E37" s="418"/>
      <c r="F37" s="585"/>
      <c r="G37" s="585"/>
    </row>
    <row r="38" spans="1:11" ht="14.25" customHeight="1" thickBot="1" x14ac:dyDescent="0.25">
      <c r="A38" s="421" t="s">
        <v>76</v>
      </c>
      <c r="B38" s="422" t="str">
        <f>VLOOKUP(A38,'1 Basis vragenformulier'!$A$24:$E$105,2,0)</f>
        <v>Het netwerk evalueert periodiek de samenwerking.</v>
      </c>
      <c r="C38" s="417"/>
      <c r="D38" s="418"/>
      <c r="E38" s="418"/>
      <c r="F38" s="586"/>
      <c r="G38" s="586"/>
    </row>
    <row r="39" spans="1:11" s="73" customFormat="1" ht="9.75" customHeight="1" thickBot="1" x14ac:dyDescent="0.25">
      <c r="A39" s="376"/>
      <c r="B39" s="377"/>
      <c r="C39" s="417"/>
      <c r="D39" s="417"/>
      <c r="E39" s="417"/>
      <c r="F39" s="424"/>
      <c r="G39" s="424"/>
      <c r="H39" s="381"/>
      <c r="I39" s="381"/>
      <c r="J39" s="381"/>
      <c r="K39" s="381"/>
    </row>
    <row r="40" spans="1:11" s="96" customFormat="1" ht="14.25" customHeight="1" thickBot="1" x14ac:dyDescent="0.25">
      <c r="A40" s="411" t="s">
        <v>292</v>
      </c>
      <c r="B40" s="425" t="s">
        <v>264</v>
      </c>
      <c r="C40" s="414"/>
      <c r="D40" s="414"/>
      <c r="E40" s="414"/>
      <c r="F40" s="584"/>
      <c r="G40" s="584"/>
      <c r="H40" s="81"/>
      <c r="I40" s="81"/>
      <c r="J40" s="81"/>
      <c r="K40" s="81"/>
    </row>
    <row r="41" spans="1:11" ht="14.25" customHeight="1" x14ac:dyDescent="0.2">
      <c r="A41" s="415" t="s">
        <v>77</v>
      </c>
      <c r="B41" s="416" t="str">
        <f>VLOOKUP(A41,'1 Basis vragenformulier'!$A$24:$E$105,2,0)</f>
        <v>De netwerkdeelnemers voelen urgentie om samen te werken.</v>
      </c>
      <c r="C41" s="417"/>
      <c r="D41" s="418"/>
      <c r="E41" s="418"/>
      <c r="F41" s="585"/>
      <c r="G41" s="585"/>
    </row>
    <row r="42" spans="1:11" ht="14.25" customHeight="1" x14ac:dyDescent="0.2">
      <c r="A42" s="419" t="s">
        <v>78</v>
      </c>
      <c r="B42" s="420" t="str">
        <f>VLOOKUP(A42,'1 Basis vragenformulier'!$A$24:$E$105,2,0)</f>
        <v>Mijn organisatie ondersteunt mij voldoende om een optimale bijdrage te leveren in het netwerk.</v>
      </c>
      <c r="C42" s="417"/>
      <c r="D42" s="418"/>
      <c r="E42" s="418"/>
      <c r="F42" s="585"/>
      <c r="G42" s="585"/>
    </row>
    <row r="43" spans="1:11" ht="14.25" customHeight="1" x14ac:dyDescent="0.2">
      <c r="A43" s="419" t="s">
        <v>79</v>
      </c>
      <c r="B43" s="420" t="str">
        <f>VLOOKUP(A43,'1 Basis vragenformulier'!$A$24:$E$105,2,0)</f>
        <v>De deelnemers in het netwerk tonen eigenaarschap door het nemen van initiatieven.</v>
      </c>
      <c r="C43" s="417"/>
      <c r="D43" s="418"/>
      <c r="E43" s="418"/>
      <c r="F43" s="585"/>
      <c r="G43" s="585"/>
    </row>
    <row r="44" spans="1:11" ht="14.25" customHeight="1" thickBot="1" x14ac:dyDescent="0.25">
      <c r="A44" s="421" t="s">
        <v>80</v>
      </c>
      <c r="B44" s="422" t="str">
        <f>VLOOKUP(A44,'1 Basis vragenformulier'!$A$24:$E$105,2,0)</f>
        <v>Alle partners investeren voldoende tijd en/of geld in het netwerk.</v>
      </c>
      <c r="C44" s="417"/>
      <c r="D44" s="418"/>
      <c r="E44" s="418"/>
      <c r="F44" s="586"/>
      <c r="G44" s="586"/>
    </row>
    <row r="45" spans="1:11" s="73" customFormat="1" ht="9.75" customHeight="1" thickBot="1" x14ac:dyDescent="0.25">
      <c r="A45" s="376"/>
      <c r="B45" s="377"/>
      <c r="C45" s="417"/>
      <c r="D45" s="417"/>
      <c r="E45" s="417"/>
      <c r="F45" s="424"/>
      <c r="G45" s="424"/>
      <c r="H45" s="381"/>
      <c r="I45" s="381"/>
      <c r="J45" s="381"/>
      <c r="K45" s="381"/>
    </row>
    <row r="46" spans="1:11" s="96" customFormat="1" ht="14.25" customHeight="1" thickBot="1" x14ac:dyDescent="0.25">
      <c r="A46" s="411" t="s">
        <v>293</v>
      </c>
      <c r="B46" s="425" t="s">
        <v>265</v>
      </c>
      <c r="C46" s="414"/>
      <c r="D46" s="414"/>
      <c r="E46" s="414"/>
      <c r="F46" s="587"/>
      <c r="G46" s="587"/>
      <c r="H46" s="81"/>
      <c r="I46" s="81"/>
      <c r="J46" s="81"/>
      <c r="K46" s="81"/>
    </row>
    <row r="47" spans="1:11" ht="14.25" customHeight="1" x14ac:dyDescent="0.2">
      <c r="A47" s="415" t="s">
        <v>81</v>
      </c>
      <c r="B47" s="416" t="str">
        <f>VLOOKUP(A47,'1 Basis vragenformulier'!$A$24:$E$105,2,0)</f>
        <v>Ik voel me geïnspireerd door de samenwerking met de netwerkdeelnemers.</v>
      </c>
      <c r="C47" s="417"/>
      <c r="D47" s="418"/>
      <c r="E47" s="418"/>
      <c r="F47" s="588"/>
      <c r="G47" s="588"/>
    </row>
    <row r="48" spans="1:11" ht="14.25" customHeight="1" x14ac:dyDescent="0.2">
      <c r="A48" s="419" t="s">
        <v>82</v>
      </c>
      <c r="B48" s="420" t="str">
        <f>VLOOKUP(A48,'1 Basis vragenformulier'!$A$24:$E$105,2,0)</f>
        <v>De netwerkdeelnemers begrijpen elkaar (bijv. spreken dezelfde taal).</v>
      </c>
      <c r="C48" s="417"/>
      <c r="D48" s="418"/>
      <c r="E48" s="418"/>
      <c r="F48" s="588"/>
      <c r="G48" s="588"/>
    </row>
    <row r="49" spans="1:11" ht="14.25" customHeight="1" x14ac:dyDescent="0.2">
      <c r="A49" s="419" t="s">
        <v>83</v>
      </c>
      <c r="B49" s="420" t="str">
        <f>VLOOKUP(A49,'1 Basis vragenformulier'!$A$24:$E$105,2,0)</f>
        <v>De activiteiten in het netwerk worden voldoende gecoördineerd.</v>
      </c>
      <c r="C49" s="417"/>
      <c r="D49" s="418"/>
      <c r="E49" s="418"/>
      <c r="F49" s="588"/>
      <c r="G49" s="588"/>
    </row>
    <row r="50" spans="1:11" x14ac:dyDescent="0.2">
      <c r="A50" s="419" t="s">
        <v>84</v>
      </c>
      <c r="B50" s="420" t="str">
        <f>VLOOKUP(A50,'1 Basis vragenformulier'!$A$24:$E$105,2,0)</f>
        <v>De netwerkdeelnemers hebben onderling voldoende informeel contact.</v>
      </c>
      <c r="C50" s="417"/>
      <c r="D50" s="418"/>
      <c r="E50" s="418"/>
      <c r="F50" s="588"/>
      <c r="G50" s="588"/>
    </row>
    <row r="51" spans="1:11" ht="14.25" customHeight="1" thickBot="1" x14ac:dyDescent="0.25">
      <c r="A51" s="421" t="s">
        <v>85</v>
      </c>
      <c r="B51" s="422" t="str">
        <f>VLOOKUP(A51,'1 Basis vragenformulier'!$A$24:$E$105,2,0)</f>
        <v>De netwerkdeelnemers komen voldoende frequent bijeen.</v>
      </c>
      <c r="C51" s="417"/>
      <c r="D51" s="418"/>
      <c r="E51" s="418"/>
      <c r="F51" s="589"/>
      <c r="G51" s="589"/>
    </row>
    <row r="52" spans="1:11" s="73" customFormat="1" ht="9.75" customHeight="1" thickBot="1" x14ac:dyDescent="0.25">
      <c r="A52" s="376"/>
      <c r="B52" s="377"/>
      <c r="C52" s="417"/>
      <c r="D52" s="417"/>
      <c r="E52" s="417"/>
      <c r="F52" s="424"/>
      <c r="G52" s="424"/>
      <c r="H52" s="381"/>
      <c r="I52" s="381"/>
      <c r="J52" s="381"/>
      <c r="K52" s="381"/>
    </row>
    <row r="53" spans="1:11" s="96" customFormat="1" ht="14.25" customHeight="1" thickBot="1" x14ac:dyDescent="0.25">
      <c r="A53" s="411" t="s">
        <v>294</v>
      </c>
      <c r="B53" s="425" t="s">
        <v>266</v>
      </c>
      <c r="C53" s="414"/>
      <c r="D53" s="414"/>
      <c r="E53" s="414"/>
      <c r="F53" s="587"/>
      <c r="G53" s="587"/>
      <c r="H53" s="81"/>
      <c r="I53" s="81"/>
      <c r="J53" s="81"/>
      <c r="K53" s="81"/>
    </row>
    <row r="54" spans="1:11" ht="14.25" customHeight="1" x14ac:dyDescent="0.2">
      <c r="A54" s="415" t="s">
        <v>86</v>
      </c>
      <c r="B54" s="416" t="str">
        <f>VLOOKUP(A54,'1 Basis vragenformulier'!$A$24:$E$105,2,0)</f>
        <v>De communicatie in het netwerk is open en transparant.</v>
      </c>
      <c r="C54" s="417"/>
      <c r="D54" s="418"/>
      <c r="E54" s="418"/>
      <c r="F54" s="588"/>
      <c r="G54" s="588"/>
    </row>
    <row r="55" spans="1:11" ht="14.25" customHeight="1" x14ac:dyDescent="0.2">
      <c r="A55" s="419" t="s">
        <v>87</v>
      </c>
      <c r="B55" s="420" t="str">
        <f>VLOOKUP(A55,'1 Basis vragenformulier'!$A$24:$E$105,2,0)</f>
        <v xml:space="preserve">De netwerkdeelnemers durven elkaar aan te spreken. </v>
      </c>
      <c r="C55" s="417"/>
      <c r="D55" s="418"/>
      <c r="E55" s="418"/>
      <c r="F55" s="588"/>
      <c r="G55" s="588"/>
    </row>
    <row r="56" spans="1:11" ht="14.25" customHeight="1" x14ac:dyDescent="0.2">
      <c r="A56" s="419" t="s">
        <v>88</v>
      </c>
      <c r="B56" s="420" t="str">
        <f>VLOOKUP(A56,'1 Basis vragenformulier'!$A$24:$E$105,2,0)</f>
        <v>De netwerkdeelnemers komen hun afspraken na.</v>
      </c>
      <c r="C56" s="417"/>
      <c r="D56" s="418"/>
      <c r="E56" s="418"/>
      <c r="F56" s="588"/>
      <c r="G56" s="588"/>
    </row>
    <row r="57" spans="1:11" ht="14.25" customHeight="1" thickBot="1" x14ac:dyDescent="0.25">
      <c r="A57" s="421" t="s">
        <v>89</v>
      </c>
      <c r="B57" s="422" t="str">
        <f>VLOOKUP(A57,'1 Basis vragenformulier'!$A$24:$E$105,2,0)</f>
        <v>De netwerkdeelnemers gunnen elkaar hun successen.</v>
      </c>
      <c r="C57" s="417"/>
      <c r="D57" s="418"/>
      <c r="E57" s="418"/>
      <c r="F57" s="589"/>
      <c r="G57" s="589"/>
    </row>
    <row r="58" spans="1:11" s="73" customFormat="1" ht="9.75" customHeight="1" thickBot="1" x14ac:dyDescent="0.25">
      <c r="A58" s="376"/>
      <c r="B58" s="377"/>
      <c r="C58" s="417"/>
      <c r="D58" s="417"/>
      <c r="E58" s="417"/>
      <c r="F58" s="424"/>
      <c r="G58" s="424"/>
      <c r="H58" s="381"/>
      <c r="I58" s="381"/>
      <c r="J58" s="381"/>
      <c r="K58" s="381"/>
    </row>
    <row r="59" spans="1:11" s="96" customFormat="1" ht="14.25" customHeight="1" thickBot="1" x14ac:dyDescent="0.25">
      <c r="A59" s="411" t="s">
        <v>295</v>
      </c>
      <c r="B59" s="425" t="s">
        <v>267</v>
      </c>
      <c r="C59" s="414"/>
      <c r="D59" s="414"/>
      <c r="E59" s="414"/>
      <c r="F59" s="587"/>
      <c r="G59" s="587"/>
      <c r="H59" s="81"/>
      <c r="I59" s="81"/>
      <c r="J59" s="81"/>
      <c r="K59" s="81"/>
    </row>
    <row r="60" spans="1:11" ht="14.25" customHeight="1" x14ac:dyDescent="0.2">
      <c r="A60" s="415" t="s">
        <v>90</v>
      </c>
      <c r="B60" s="416" t="str">
        <f>VLOOKUP(A60,'1 Basis vragenformulier'!$A$24:$E$105,2,0)</f>
        <v>Het netwerk boekt voldoende voortgang.</v>
      </c>
      <c r="C60" s="417"/>
      <c r="D60" s="418"/>
      <c r="E60" s="418"/>
      <c r="F60" s="588"/>
      <c r="G60" s="588"/>
    </row>
    <row r="61" spans="1:11" ht="14.25" customHeight="1" thickBot="1" x14ac:dyDescent="0.25">
      <c r="A61" s="421" t="s">
        <v>91</v>
      </c>
      <c r="B61" s="422" t="str">
        <f>VLOOKUP(A61,'1 Basis vragenformulier'!$A$24:$E$105,2,0)</f>
        <v>De activiteiten in het netwerk (bijv. bijeenkomsten) dragen bij aan de ambitie van het netwerk.</v>
      </c>
      <c r="C61" s="417"/>
      <c r="D61" s="418"/>
      <c r="E61" s="418"/>
      <c r="F61" s="589"/>
      <c r="G61" s="589"/>
    </row>
    <row r="62" spans="1:11" s="73" customFormat="1" ht="9.75" customHeight="1" thickBot="1" x14ac:dyDescent="0.25">
      <c r="A62" s="376"/>
      <c r="B62" s="377"/>
      <c r="C62" s="417"/>
      <c r="D62" s="417"/>
      <c r="E62" s="417"/>
      <c r="F62" s="424"/>
      <c r="G62" s="424"/>
      <c r="H62" s="381"/>
      <c r="I62" s="381"/>
      <c r="J62" s="381"/>
      <c r="K62" s="381"/>
    </row>
    <row r="63" spans="1:11" s="96" customFormat="1" ht="14.25" customHeight="1" thickBot="1" x14ac:dyDescent="0.25">
      <c r="A63" s="411" t="s">
        <v>296</v>
      </c>
      <c r="B63" s="425" t="s">
        <v>268</v>
      </c>
      <c r="C63" s="414"/>
      <c r="D63" s="414"/>
      <c r="E63" s="414"/>
      <c r="F63" s="587"/>
      <c r="G63" s="587"/>
      <c r="H63" s="81"/>
      <c r="I63" s="81"/>
      <c r="J63" s="81"/>
      <c r="K63" s="81"/>
    </row>
    <row r="64" spans="1:11" ht="14.25" customHeight="1" x14ac:dyDescent="0.2">
      <c r="A64" s="415" t="s">
        <v>92</v>
      </c>
      <c r="B64" s="416" t="str">
        <f>VLOOKUP(A64,'1 Basis vragenformulier'!$A$24:$E$105,2,0)</f>
        <v xml:space="preserve">Het huidige netwerk is in staat om zelf oplossingen te vinden bij problemen. </v>
      </c>
      <c r="C64" s="417"/>
      <c r="D64" s="418"/>
      <c r="E64" s="418"/>
      <c r="F64" s="588"/>
      <c r="G64" s="588"/>
    </row>
    <row r="65" spans="1:11" ht="14.25" customHeight="1" x14ac:dyDescent="0.2">
      <c r="A65" s="419" t="s">
        <v>93</v>
      </c>
      <c r="B65" s="420" t="str">
        <f>VLOOKUP(A65,'1 Basis vragenformulier'!$A$24:$E$105,2,0)</f>
        <v>In het netwerk zijn de juiste partners betrokken om de ambitie van het netwerk te realiseren.</v>
      </c>
      <c r="C65" s="417"/>
      <c r="D65" s="418"/>
      <c r="E65" s="418"/>
      <c r="F65" s="588"/>
      <c r="G65" s="588"/>
    </row>
    <row r="66" spans="1:11" ht="14.25" customHeight="1" thickBot="1" x14ac:dyDescent="0.25">
      <c r="A66" s="421" t="s">
        <v>94</v>
      </c>
      <c r="B66" s="422" t="str">
        <f>VLOOKUP(A66,'1 Basis vragenformulier'!$A$24:$E$105,2,0)</f>
        <v>De partners in het netwerk zijn voldoende divers.</v>
      </c>
      <c r="C66" s="417"/>
      <c r="D66" s="418"/>
      <c r="E66" s="418"/>
      <c r="F66" s="589"/>
      <c r="G66" s="589"/>
    </row>
    <row r="67" spans="1:11" s="73" customFormat="1" ht="9.75" customHeight="1" x14ac:dyDescent="0.2">
      <c r="A67" s="376"/>
      <c r="B67" s="377"/>
      <c r="C67" s="417"/>
      <c r="D67" s="417"/>
      <c r="E67" s="417"/>
      <c r="F67" s="424"/>
      <c r="G67" s="424"/>
      <c r="H67" s="381"/>
      <c r="I67" s="381"/>
      <c r="J67" s="381"/>
      <c r="K67" s="381"/>
    </row>
    <row r="68" spans="1:11" ht="13.5" thickBot="1" x14ac:dyDescent="0.25">
      <c r="C68" s="80"/>
      <c r="D68" s="80"/>
      <c r="E68" s="80"/>
      <c r="F68" s="181"/>
      <c r="G68" s="181"/>
      <c r="H68"/>
      <c r="I68"/>
      <c r="J68"/>
      <c r="K68"/>
    </row>
    <row r="69" spans="1:11" ht="24.75" thickBot="1" x14ac:dyDescent="0.25">
      <c r="A69" s="405" t="s">
        <v>235</v>
      </c>
      <c r="C69" s="407" t="s">
        <v>216</v>
      </c>
      <c r="D69" s="407" t="s">
        <v>217</v>
      </c>
      <c r="E69" s="408" t="s">
        <v>285</v>
      </c>
      <c r="F69" s="409" t="s">
        <v>286</v>
      </c>
      <c r="G69" s="409" t="s">
        <v>287</v>
      </c>
      <c r="H69"/>
      <c r="I69"/>
      <c r="J69"/>
      <c r="K69"/>
    </row>
    <row r="70" spans="1:11" s="96" customFormat="1" ht="14.25" customHeight="1" thickBot="1" x14ac:dyDescent="0.25">
      <c r="A70" s="411" t="s">
        <v>297</v>
      </c>
      <c r="B70" s="425" t="s">
        <v>269</v>
      </c>
      <c r="C70" s="379"/>
      <c r="D70" s="379"/>
      <c r="E70" s="431"/>
      <c r="F70" s="587"/>
      <c r="G70" s="587"/>
    </row>
    <row r="71" spans="1:11" ht="14.25" customHeight="1" x14ac:dyDescent="0.2">
      <c r="A71" s="415" t="s">
        <v>145</v>
      </c>
      <c r="B71" s="416" t="str">
        <f>VLOOKUP(A71,'1 Basis vragenformulier'!$A$24:$E$105,2,0)</f>
        <v>De afgesproken doelen van het netwerk worden (naar verwachting) gerealiseerd.</v>
      </c>
      <c r="C71" s="417"/>
      <c r="D71" s="418"/>
      <c r="E71" s="418"/>
      <c r="F71" s="588"/>
      <c r="G71" s="588"/>
      <c r="H71"/>
      <c r="I71"/>
      <c r="J71"/>
      <c r="K71"/>
    </row>
    <row r="72" spans="1:11" ht="14.25" customHeight="1" x14ac:dyDescent="0.2">
      <c r="A72" s="419" t="s">
        <v>146</v>
      </c>
      <c r="B72" s="420" t="str">
        <f>VLOOKUP(A72,'1 Basis vragenformulier'!$A$24:$E$105,2,0)</f>
        <v>Ik ben tevreden over de (fysieke) opbrengsten tot nu toe.</v>
      </c>
      <c r="C72" s="417"/>
      <c r="D72" s="418"/>
      <c r="E72" s="418"/>
      <c r="F72" s="588"/>
      <c r="G72" s="588"/>
      <c r="H72"/>
      <c r="I72"/>
      <c r="J72"/>
      <c r="K72"/>
    </row>
    <row r="73" spans="1:11" ht="13.5" thickBot="1" x14ac:dyDescent="0.25">
      <c r="A73" s="421" t="s">
        <v>147</v>
      </c>
      <c r="B73" s="422" t="str">
        <f>VLOOKUP(A73,'1 Basis vragenformulier'!$A$24:$E$105,2,0)</f>
        <v xml:space="preserve">De omgeving (bijv. gebruikers en burgers) merkt iets van de opbrengsten van het netwerk. </v>
      </c>
      <c r="C73" s="417"/>
      <c r="D73" s="418"/>
      <c r="E73" s="418"/>
      <c r="F73" s="589"/>
      <c r="G73" s="589"/>
      <c r="H73"/>
      <c r="I73"/>
      <c r="J73"/>
      <c r="K73"/>
    </row>
    <row r="74" spans="1:11" s="73" customFormat="1" ht="9.75" customHeight="1" thickBot="1" x14ac:dyDescent="0.25">
      <c r="A74" s="376"/>
      <c r="B74" s="377"/>
      <c r="C74" s="432"/>
      <c r="D74" s="432"/>
      <c r="E74" s="432"/>
      <c r="F74" s="433"/>
      <c r="G74" s="433"/>
    </row>
    <row r="75" spans="1:11" s="96" customFormat="1" ht="14.25" customHeight="1" thickBot="1" x14ac:dyDescent="0.25">
      <c r="A75" s="411" t="s">
        <v>298</v>
      </c>
      <c r="B75" s="425" t="s">
        <v>270</v>
      </c>
      <c r="C75" s="379"/>
      <c r="D75" s="379"/>
      <c r="E75" s="431"/>
      <c r="F75" s="587"/>
      <c r="G75" s="587"/>
    </row>
    <row r="76" spans="1:11" ht="14.25" customHeight="1" x14ac:dyDescent="0.2">
      <c r="A76" s="415" t="s">
        <v>149</v>
      </c>
      <c r="B76" s="416" t="str">
        <f>VLOOKUP(A76,'1 Basis vragenformulier'!$A$24:$E$105,2,0)</f>
        <v>Het netwerk heeft relevante tussenproducten gerealiseerd (bijv. een samenwerkingsovereenkomst, business case, onderzoeksrapport).</v>
      </c>
      <c r="C76" s="417"/>
      <c r="D76" s="418"/>
      <c r="E76" s="418"/>
      <c r="F76" s="588"/>
      <c r="G76" s="588"/>
      <c r="H76"/>
      <c r="I76"/>
      <c r="J76"/>
      <c r="K76"/>
    </row>
    <row r="77" spans="1:11" ht="14.25" customHeight="1" thickBot="1" x14ac:dyDescent="0.25">
      <c r="A77" s="421" t="s">
        <v>150</v>
      </c>
      <c r="B77" s="422" t="str">
        <f>VLOOKUP(A77,'1 Basis vragenformulier'!$A$24:$E$105,2,0)</f>
        <v>Het netwerk zorgt dat nieuwe initiatieven van de grond af komen.</v>
      </c>
      <c r="C77" s="417"/>
      <c r="D77" s="418"/>
      <c r="E77" s="418"/>
      <c r="F77" s="589"/>
      <c r="G77" s="589"/>
      <c r="H77"/>
      <c r="I77"/>
      <c r="J77"/>
      <c r="K77"/>
    </row>
    <row r="78" spans="1:11" s="73" customFormat="1" ht="9.75" customHeight="1" thickBot="1" x14ac:dyDescent="0.25">
      <c r="A78" s="376"/>
      <c r="B78" s="377"/>
      <c r="C78" s="432"/>
      <c r="D78" s="432"/>
      <c r="E78" s="432"/>
      <c r="F78" s="433"/>
      <c r="G78" s="433"/>
    </row>
    <row r="79" spans="1:11" s="96" customFormat="1" ht="14.25" customHeight="1" thickBot="1" x14ac:dyDescent="0.25">
      <c r="A79" s="411" t="s">
        <v>299</v>
      </c>
      <c r="B79" s="425" t="s">
        <v>322</v>
      </c>
      <c r="C79" s="379"/>
      <c r="D79" s="379"/>
      <c r="E79" s="431"/>
      <c r="F79" s="587"/>
      <c r="G79" s="587"/>
    </row>
    <row r="80" spans="1:11" x14ac:dyDescent="0.2">
      <c r="A80" s="415" t="s">
        <v>153</v>
      </c>
      <c r="B80" s="416" t="str">
        <f>VLOOKUP(A80,'1 Basis vragenformulier'!$A$24:$E$105,2,0)</f>
        <v>De netwerksamenwerking leidt tot financiële voordelen voor mijn organisatie.</v>
      </c>
      <c r="C80" s="417"/>
      <c r="D80" s="418"/>
      <c r="E80" s="418"/>
      <c r="F80" s="588"/>
      <c r="G80" s="588"/>
      <c r="H80"/>
      <c r="I80"/>
      <c r="J80"/>
      <c r="K80"/>
    </row>
    <row r="81" spans="1:11" ht="14.25" customHeight="1" x14ac:dyDescent="0.2">
      <c r="A81" s="419" t="s">
        <v>154</v>
      </c>
      <c r="B81" s="420" t="str">
        <f>VLOOKUP(A81,'1 Basis vragenformulier'!$A$24:$E$105,2,0)</f>
        <v>De baten voor mijn organisatie wegen op tegen de investeringen in het netwerk.</v>
      </c>
      <c r="C81" s="417"/>
      <c r="D81" s="418"/>
      <c r="E81" s="418"/>
      <c r="F81" s="588"/>
      <c r="G81" s="588"/>
      <c r="H81"/>
      <c r="I81"/>
      <c r="J81"/>
      <c r="K81"/>
    </row>
    <row r="82" spans="1:11" ht="14.25" customHeight="1" thickBot="1" x14ac:dyDescent="0.25">
      <c r="A82" s="421" t="s">
        <v>155</v>
      </c>
      <c r="B82" s="422" t="str">
        <f>VLOOKUP(A82,'1 Basis vragenformulier'!$A$24:$E$105,2,0)</f>
        <v>Het budget van het netwerk is voldoende voor de dekking van de gewenste activiteiten.</v>
      </c>
      <c r="C82" s="417"/>
      <c r="D82" s="418"/>
      <c r="E82" s="418"/>
      <c r="F82" s="589"/>
      <c r="G82" s="589"/>
      <c r="H82"/>
      <c r="I82"/>
      <c r="J82"/>
      <c r="K82"/>
    </row>
    <row r="83" spans="1:11" s="73" customFormat="1" ht="9.75" customHeight="1" thickBot="1" x14ac:dyDescent="0.25">
      <c r="A83" s="376"/>
      <c r="B83" s="377"/>
      <c r="C83" s="432"/>
      <c r="D83" s="432"/>
      <c r="E83" s="432"/>
      <c r="F83" s="433"/>
      <c r="G83" s="433"/>
    </row>
    <row r="84" spans="1:11" s="96" customFormat="1" ht="14.25" customHeight="1" thickBot="1" x14ac:dyDescent="0.25">
      <c r="A84" s="411" t="s">
        <v>300</v>
      </c>
      <c r="B84" s="425" t="s">
        <v>271</v>
      </c>
      <c r="C84" s="379"/>
      <c r="D84" s="379"/>
      <c r="E84" s="431"/>
      <c r="F84" s="587"/>
      <c r="G84" s="587"/>
    </row>
    <row r="85" spans="1:11" ht="14.25" customHeight="1" x14ac:dyDescent="0.2">
      <c r="A85" s="415" t="s">
        <v>158</v>
      </c>
      <c r="B85" s="416" t="str">
        <f>VLOOKUP(A85,'1 Basis vragenformulier'!$A$24:$E$105,2,0)</f>
        <v>De partners hebben nieuwe netwerkverbindingen gemaakt om de ambitie te helpen realiseren.</v>
      </c>
      <c r="C85" s="417"/>
      <c r="D85" s="418"/>
      <c r="E85" s="418"/>
      <c r="F85" s="588"/>
      <c r="G85" s="588"/>
      <c r="H85"/>
      <c r="I85"/>
      <c r="J85"/>
      <c r="K85"/>
    </row>
    <row r="86" spans="1:11" ht="14.25" customHeight="1" x14ac:dyDescent="0.2">
      <c r="A86" s="419" t="s">
        <v>159</v>
      </c>
      <c r="B86" s="420" t="str">
        <f>VLOOKUP(A86,'1 Basis vragenformulier'!$A$24:$E$105,2,0)</f>
        <v>Het netwerk heeft de gewenste omvang bereikt.</v>
      </c>
      <c r="C86" s="417"/>
      <c r="D86" s="418"/>
      <c r="E86" s="418"/>
      <c r="F86" s="588"/>
      <c r="G86" s="588"/>
      <c r="H86"/>
      <c r="I86"/>
      <c r="J86"/>
      <c r="K86"/>
    </row>
    <row r="87" spans="1:11" ht="14.25" customHeight="1" thickBot="1" x14ac:dyDescent="0.25">
      <c r="A87" s="421" t="s">
        <v>160</v>
      </c>
      <c r="B87" s="422" t="str">
        <f>VLOOKUP(A87,'1 Basis vragenformulier'!$A$24:$E$105,2,0)</f>
        <v>De netwerksamenwerking heeft de relaties tussen de partners in het netwerk verbeterd.</v>
      </c>
      <c r="C87" s="417"/>
      <c r="D87" s="418"/>
      <c r="E87" s="418"/>
      <c r="F87" s="589"/>
      <c r="G87" s="589"/>
      <c r="H87"/>
      <c r="I87"/>
      <c r="J87"/>
      <c r="K87"/>
    </row>
    <row r="88" spans="1:11" s="73" customFormat="1" ht="9.75" customHeight="1" thickBot="1" x14ac:dyDescent="0.25">
      <c r="A88" s="376"/>
      <c r="B88" s="377"/>
      <c r="C88" s="432"/>
      <c r="D88" s="432"/>
      <c r="E88" s="432"/>
      <c r="F88" s="433"/>
      <c r="G88" s="433"/>
    </row>
    <row r="89" spans="1:11" s="96" customFormat="1" ht="14.25" customHeight="1" thickBot="1" x14ac:dyDescent="0.25">
      <c r="A89" s="411" t="s">
        <v>301</v>
      </c>
      <c r="B89" s="425" t="s">
        <v>272</v>
      </c>
      <c r="C89" s="379"/>
      <c r="D89" s="379"/>
      <c r="E89" s="431"/>
      <c r="F89" s="587"/>
      <c r="G89" s="587"/>
    </row>
    <row r="90" spans="1:11" ht="14.25" customHeight="1" thickBot="1" x14ac:dyDescent="0.25">
      <c r="A90" s="434" t="s">
        <v>161</v>
      </c>
      <c r="B90" s="375" t="str">
        <f>VLOOKUP(A90,'1 Basis vragenformulier'!$A$24:$E$105,2,0)</f>
        <v>De netwerkactiviteiten hebben een bijdrage geleverd aan duurzaamheid.</v>
      </c>
      <c r="C90" s="435"/>
      <c r="D90" s="427"/>
      <c r="E90" s="436"/>
      <c r="F90" s="589"/>
      <c r="G90" s="589"/>
      <c r="H90"/>
      <c r="I90"/>
      <c r="J90"/>
      <c r="K90"/>
    </row>
    <row r="91" spans="1:11" s="73" customFormat="1" ht="9.75" customHeight="1" thickBot="1" x14ac:dyDescent="0.25">
      <c r="A91" s="376"/>
      <c r="B91" s="377"/>
      <c r="C91" s="432"/>
      <c r="D91" s="432"/>
      <c r="E91" s="432"/>
      <c r="F91" s="433"/>
      <c r="G91" s="433"/>
    </row>
    <row r="92" spans="1:11" s="96" customFormat="1" ht="14.25" customHeight="1" thickBot="1" x14ac:dyDescent="0.25">
      <c r="A92" s="411" t="s">
        <v>302</v>
      </c>
      <c r="B92" s="425" t="s">
        <v>273</v>
      </c>
      <c r="C92" s="379"/>
      <c r="D92" s="379"/>
      <c r="E92" s="431"/>
      <c r="F92" s="587"/>
      <c r="G92" s="587"/>
    </row>
    <row r="93" spans="1:11" ht="14.25" customHeight="1" x14ac:dyDescent="0.2">
      <c r="A93" s="415" t="s">
        <v>164</v>
      </c>
      <c r="B93" s="416" t="str">
        <f>VLOOKUP(A93,'1 Basis vragenformulier'!$A$24:$E$105,2,0)</f>
        <v>De netwerksamenwerking heeft geleid tot innovatie (bijv. nieuwe producten, andere werkwijzen, verandering in denken).</v>
      </c>
      <c r="C93" s="417"/>
      <c r="D93" s="418"/>
      <c r="E93" s="418"/>
      <c r="F93" s="588"/>
      <c r="G93" s="588"/>
      <c r="H93"/>
      <c r="I93"/>
      <c r="J93"/>
      <c r="K93"/>
    </row>
    <row r="94" spans="1:11" ht="14.25" customHeight="1" thickBot="1" x14ac:dyDescent="0.25">
      <c r="A94" s="421" t="s">
        <v>165</v>
      </c>
      <c r="B94" s="422" t="str">
        <f>VLOOKUP(A94,'1 Basis vragenformulier'!$A$24:$E$105,2,0)</f>
        <v>De netwerksamenwerking heeft geleid tot (nieuwe) waardevolle kennis.</v>
      </c>
      <c r="C94" s="417"/>
      <c r="D94" s="418"/>
      <c r="E94" s="418"/>
      <c r="F94" s="589"/>
      <c r="G94" s="589"/>
      <c r="H94"/>
      <c r="I94"/>
      <c r="J94"/>
      <c r="K94"/>
    </row>
    <row r="95" spans="1:11" s="73" customFormat="1" ht="9.75" customHeight="1" thickBot="1" x14ac:dyDescent="0.25">
      <c r="A95" s="376"/>
      <c r="B95" s="377"/>
      <c r="C95" s="432"/>
      <c r="D95" s="432"/>
      <c r="E95" s="432"/>
      <c r="F95" s="433"/>
      <c r="G95" s="433"/>
    </row>
    <row r="96" spans="1:11" s="96" customFormat="1" ht="14.25" customHeight="1" thickBot="1" x14ac:dyDescent="0.25">
      <c r="A96" s="411" t="s">
        <v>303</v>
      </c>
      <c r="B96" s="425" t="s">
        <v>274</v>
      </c>
      <c r="C96" s="379"/>
      <c r="D96" s="379"/>
      <c r="E96" s="431"/>
      <c r="F96" s="587"/>
      <c r="G96" s="587"/>
    </row>
    <row r="97" spans="1:11" x14ac:dyDescent="0.2">
      <c r="A97" s="415" t="s">
        <v>167</v>
      </c>
      <c r="B97" s="416" t="str">
        <f>VLOOKUP(A97,'1 Basis vragenformulier'!$A$24:$E$105,2,0)</f>
        <v xml:space="preserve">Het netwerk heeft als voorbeeld gediend voor anderen.  </v>
      </c>
      <c r="C97" s="417"/>
      <c r="D97" s="418"/>
      <c r="E97" s="418"/>
      <c r="F97" s="588"/>
      <c r="G97" s="588"/>
      <c r="H97"/>
      <c r="I97"/>
      <c r="J97"/>
      <c r="K97"/>
    </row>
    <row r="98" spans="1:11" ht="14.25" customHeight="1" thickBot="1" x14ac:dyDescent="0.25">
      <c r="A98" s="421" t="s">
        <v>168</v>
      </c>
      <c r="B98" s="422" t="str">
        <f>VLOOKUP(A98,'1 Basis vragenformulier'!$A$24:$E$105,2,0)</f>
        <v>De opbrengsten van het netwerk hebben een groot bereik.</v>
      </c>
      <c r="C98" s="417"/>
      <c r="D98" s="418"/>
      <c r="E98" s="418"/>
      <c r="F98" s="589"/>
      <c r="G98" s="589"/>
      <c r="H98"/>
      <c r="I98"/>
      <c r="J98"/>
      <c r="K98"/>
    </row>
    <row r="99" spans="1:11" s="73" customFormat="1" ht="9.75" customHeight="1" thickBot="1" x14ac:dyDescent="0.25">
      <c r="A99" s="376"/>
      <c r="B99" s="377"/>
      <c r="C99" s="432"/>
      <c r="D99" s="432"/>
      <c r="E99" s="432"/>
      <c r="F99" s="433"/>
      <c r="G99" s="433"/>
    </row>
    <row r="100" spans="1:11" s="96" customFormat="1" ht="14.25" customHeight="1" thickBot="1" x14ac:dyDescent="0.25">
      <c r="A100" s="411" t="s">
        <v>304</v>
      </c>
      <c r="B100" s="425" t="s">
        <v>275</v>
      </c>
      <c r="C100" s="379"/>
      <c r="D100" s="379"/>
      <c r="E100" s="431"/>
      <c r="F100" s="587"/>
      <c r="G100" s="587"/>
    </row>
    <row r="101" spans="1:11" ht="14.25" customHeight="1" x14ac:dyDescent="0.2">
      <c r="A101" s="415" t="s">
        <v>170</v>
      </c>
      <c r="B101" s="416" t="str">
        <f>VLOOKUP(A101,'1 Basis vragenformulier'!$A$24:$E$105,2,0)</f>
        <v>Het netwerk genereert positieve publiciteit.</v>
      </c>
      <c r="C101" s="417"/>
      <c r="D101" s="418"/>
      <c r="E101" s="418"/>
      <c r="F101" s="588"/>
      <c r="G101" s="588"/>
      <c r="H101"/>
      <c r="I101"/>
      <c r="J101"/>
      <c r="K101"/>
    </row>
    <row r="102" spans="1:11" ht="14.25" customHeight="1" thickBot="1" x14ac:dyDescent="0.25">
      <c r="A102" s="421" t="s">
        <v>171</v>
      </c>
      <c r="B102" s="422" t="str">
        <f>VLOOKUP(A102,'1 Basis vragenformulier'!$A$24:$E$105,2,0)</f>
        <v>Het netwerk geniet bekendheid bij derden.</v>
      </c>
      <c r="C102" s="417"/>
      <c r="D102" s="418"/>
      <c r="E102" s="418"/>
      <c r="F102" s="589"/>
      <c r="G102" s="589"/>
      <c r="H102"/>
      <c r="I102"/>
      <c r="J102"/>
      <c r="K102"/>
    </row>
    <row r="103" spans="1:11" s="73" customFormat="1" ht="9.75" customHeight="1" thickBot="1" x14ac:dyDescent="0.25">
      <c r="A103" s="376"/>
      <c r="B103" s="377"/>
      <c r="C103" s="432"/>
      <c r="D103" s="432"/>
      <c r="E103" s="432"/>
      <c r="F103" s="433"/>
      <c r="G103" s="433"/>
    </row>
    <row r="104" spans="1:11" s="96" customFormat="1" ht="14.25" customHeight="1" thickBot="1" x14ac:dyDescent="0.25">
      <c r="A104" s="411" t="s">
        <v>305</v>
      </c>
      <c r="B104" s="425" t="s">
        <v>276</v>
      </c>
      <c r="C104" s="379"/>
      <c r="D104" s="379"/>
      <c r="E104" s="431"/>
      <c r="F104" s="587"/>
      <c r="G104" s="587"/>
    </row>
    <row r="105" spans="1:11" ht="14.25" customHeight="1" x14ac:dyDescent="0.2">
      <c r="A105" s="415" t="s">
        <v>173</v>
      </c>
      <c r="B105" s="416" t="str">
        <f>VLOOKUP(A105,'1 Basis vragenformulier'!$A$24:$E$105,2,0)</f>
        <v>De opbrengsten van het netwerk dragen op verwachte wijze bij aan de doelen van mijn organisatie.</v>
      </c>
      <c r="C105" s="417"/>
      <c r="D105" s="437"/>
      <c r="E105" s="437"/>
      <c r="F105" s="588"/>
      <c r="G105" s="588"/>
      <c r="H105"/>
      <c r="I105"/>
      <c r="J105"/>
      <c r="K105"/>
    </row>
    <row r="106" spans="1:11" ht="14.25" customHeight="1" thickBot="1" x14ac:dyDescent="0.25">
      <c r="A106" s="421" t="s">
        <v>174</v>
      </c>
      <c r="B106" s="422" t="str">
        <f>VLOOKUP(A106,'1 Basis vragenformulier'!$A$24:$E$105,2,0)</f>
        <v>Het netwerk levert onbedoelde positieve bijdragen aan de doelen van mijn organisatie.</v>
      </c>
      <c r="C106" s="417"/>
      <c r="D106" s="437"/>
      <c r="E106" s="437"/>
      <c r="F106" s="589"/>
      <c r="G106" s="589"/>
      <c r="H106"/>
      <c r="I106"/>
      <c r="J106"/>
      <c r="K106"/>
    </row>
  </sheetData>
  <sheetProtection sheet="1" objects="1" scenarios="1"/>
  <mergeCells count="45">
    <mergeCell ref="F104:F106"/>
    <mergeCell ref="G104:G106"/>
    <mergeCell ref="F92:F94"/>
    <mergeCell ref="G92:G94"/>
    <mergeCell ref="F96:F98"/>
    <mergeCell ref="G96:G98"/>
    <mergeCell ref="F100:F102"/>
    <mergeCell ref="G100:G102"/>
    <mergeCell ref="F79:F82"/>
    <mergeCell ref="G79:G82"/>
    <mergeCell ref="F84:F87"/>
    <mergeCell ref="G84:G87"/>
    <mergeCell ref="F89:F90"/>
    <mergeCell ref="G89:G90"/>
    <mergeCell ref="F63:F66"/>
    <mergeCell ref="G63:G66"/>
    <mergeCell ref="F70:F73"/>
    <mergeCell ref="G70:G73"/>
    <mergeCell ref="F75:F77"/>
    <mergeCell ref="G75:G77"/>
    <mergeCell ref="F46:F51"/>
    <mergeCell ref="G46:G51"/>
    <mergeCell ref="F53:F57"/>
    <mergeCell ref="G53:G57"/>
    <mergeCell ref="F59:F61"/>
    <mergeCell ref="G59:G61"/>
    <mergeCell ref="F27:F32"/>
    <mergeCell ref="G27:G32"/>
    <mergeCell ref="F34:F38"/>
    <mergeCell ref="G34:G38"/>
    <mergeCell ref="F40:F44"/>
    <mergeCell ref="G40:G44"/>
    <mergeCell ref="A9:B9"/>
    <mergeCell ref="C9:E9"/>
    <mergeCell ref="F16:F20"/>
    <mergeCell ref="G16:G20"/>
    <mergeCell ref="F22:F25"/>
    <mergeCell ref="G22:G25"/>
    <mergeCell ref="A7:B7"/>
    <mergeCell ref="C7:E7"/>
    <mergeCell ref="A4:G4"/>
    <mergeCell ref="A5:B5"/>
    <mergeCell ref="C5:E5"/>
    <mergeCell ref="A6:B6"/>
    <mergeCell ref="C6:E6"/>
  </mergeCells>
  <dataValidations disablePrompts="1" count="1">
    <dataValidation type="list" allowBlank="1" showInputMessage="1" showErrorMessage="1" prompt="Klik op de pijl om een keuze te maken voor de fase waarin het netwerkinitiatief zich nu bevindt. " sqref="C6:E6">
      <formula1>$K$10:$K$16</formula1>
    </dataValidation>
  </dataValidations>
  <pageMargins left="0.27559055118110237" right="3.937007874015748E-2" top="0.35433070866141736" bottom="0.27559055118110237" header="0.31496062992125984" footer="0.19685039370078741"/>
  <pageSetup paperSize="9" scale="57"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1"/>
  <sheetViews>
    <sheetView showGridLines="0" topLeftCell="A4" zoomScale="115" zoomScaleNormal="115" workbookViewId="0"/>
  </sheetViews>
  <sheetFormatPr defaultRowHeight="12.75" x14ac:dyDescent="0.2"/>
  <cols>
    <col min="1" max="1" width="12.42578125" customWidth="1"/>
    <col min="2" max="2" width="3.7109375" customWidth="1"/>
    <col min="3" max="8" width="12.28515625" customWidth="1"/>
    <col min="9" max="9" width="5" customWidth="1"/>
    <col min="11" max="11" width="3.85546875" customWidth="1"/>
  </cols>
  <sheetData>
    <row r="1" spans="1:10" ht="27.75" customHeight="1" x14ac:dyDescent="0.2">
      <c r="A1" s="480" t="s">
        <v>321</v>
      </c>
      <c r="B1" s="73"/>
      <c r="C1" s="73"/>
      <c r="D1" s="73"/>
      <c r="E1" s="481"/>
      <c r="F1" s="481"/>
      <c r="G1" s="73"/>
      <c r="H1" s="73"/>
      <c r="I1" s="73"/>
      <c r="J1" s="73"/>
    </row>
    <row r="2" spans="1:10" ht="18.75" customHeight="1" x14ac:dyDescent="0.2">
      <c r="A2" s="73"/>
      <c r="B2" s="73"/>
      <c r="C2" s="92"/>
      <c r="D2" s="92"/>
      <c r="E2" s="92"/>
      <c r="F2" s="475"/>
      <c r="G2" s="475"/>
      <c r="H2" s="475"/>
      <c r="I2" s="73"/>
      <c r="J2" s="73"/>
    </row>
    <row r="3" spans="1:10" ht="63" customHeight="1" x14ac:dyDescent="0.2">
      <c r="A3" s="73"/>
      <c r="B3" s="476"/>
      <c r="C3" s="73"/>
      <c r="D3" s="73"/>
      <c r="E3" s="73"/>
      <c r="F3" s="73"/>
      <c r="G3" s="73"/>
      <c r="H3" s="73"/>
      <c r="I3" s="477"/>
      <c r="J3" s="73"/>
    </row>
    <row r="4" spans="1:10" ht="63" customHeight="1" x14ac:dyDescent="0.2">
      <c r="A4" s="73"/>
      <c r="B4" s="476"/>
      <c r="C4" s="73"/>
      <c r="D4" s="73"/>
      <c r="E4" s="73"/>
      <c r="F4" s="73"/>
      <c r="G4" s="73"/>
      <c r="H4" s="73"/>
      <c r="I4" s="477"/>
      <c r="J4" s="73"/>
    </row>
    <row r="5" spans="1:10" ht="63" customHeight="1" x14ac:dyDescent="0.2">
      <c r="A5" s="478"/>
      <c r="B5" s="476"/>
      <c r="C5" s="73"/>
      <c r="D5" s="73"/>
      <c r="E5" s="73"/>
      <c r="F5" s="73"/>
      <c r="G5" s="73"/>
      <c r="H5" s="73"/>
      <c r="I5" s="477"/>
      <c r="J5" s="478"/>
    </row>
    <row r="6" spans="1:10" ht="63" customHeight="1" x14ac:dyDescent="0.2">
      <c r="A6" s="73"/>
      <c r="B6" s="475"/>
      <c r="C6" s="73"/>
      <c r="D6" s="73"/>
      <c r="E6" s="73"/>
      <c r="F6" s="73"/>
      <c r="G6" s="73"/>
      <c r="H6" s="73"/>
      <c r="I6" s="92"/>
      <c r="J6" s="73"/>
    </row>
    <row r="7" spans="1:10" ht="63" customHeight="1" x14ac:dyDescent="0.2">
      <c r="A7" s="73"/>
      <c r="B7" s="475"/>
      <c r="C7" s="73"/>
      <c r="D7" s="73"/>
      <c r="E7" s="73"/>
      <c r="F7" s="73"/>
      <c r="G7" s="73"/>
      <c r="H7" s="73"/>
      <c r="I7" s="92"/>
      <c r="J7" s="73"/>
    </row>
    <row r="8" spans="1:10" ht="63" customHeight="1" x14ac:dyDescent="0.2">
      <c r="A8" s="73"/>
      <c r="B8" s="475"/>
      <c r="C8" s="73"/>
      <c r="D8" s="73"/>
      <c r="E8" s="73"/>
      <c r="F8" s="73"/>
      <c r="G8" s="73"/>
      <c r="H8" s="73"/>
      <c r="I8" s="92"/>
      <c r="J8" s="73"/>
    </row>
    <row r="9" spans="1:10" ht="33" customHeight="1" x14ac:dyDescent="0.2">
      <c r="A9" s="73"/>
      <c r="B9" s="73"/>
      <c r="C9" s="477"/>
      <c r="D9" s="477"/>
      <c r="E9" s="477"/>
      <c r="F9" s="479"/>
      <c r="G9" s="479"/>
      <c r="H9" s="479"/>
      <c r="I9" s="73"/>
      <c r="J9" s="73"/>
    </row>
    <row r="10" spans="1:10" ht="15" customHeight="1" x14ac:dyDescent="0.2">
      <c r="A10" s="73"/>
      <c r="B10" s="73"/>
      <c r="C10" s="73"/>
      <c r="D10" s="73"/>
      <c r="E10" s="590"/>
      <c r="F10" s="590"/>
      <c r="G10" s="73"/>
      <c r="H10" s="73"/>
      <c r="I10" s="73"/>
      <c r="J10" s="73"/>
    </row>
    <row r="11" spans="1:10" ht="42" customHeight="1" x14ac:dyDescent="0.2">
      <c r="D11" s="88"/>
      <c r="E11" s="88"/>
    </row>
    <row r="12" spans="1:10" ht="42" customHeight="1" x14ac:dyDescent="0.2"/>
    <row r="13" spans="1:10" ht="42" customHeight="1" x14ac:dyDescent="0.2"/>
    <row r="14" spans="1:10" ht="42" customHeight="1" x14ac:dyDescent="0.2"/>
    <row r="15" spans="1:10" ht="42" customHeight="1" x14ac:dyDescent="0.2"/>
    <row r="16" spans="1:10" ht="42" customHeight="1" x14ac:dyDescent="0.2"/>
    <row r="17" ht="42" customHeight="1" x14ac:dyDescent="0.2"/>
    <row r="18" ht="42" customHeight="1" x14ac:dyDescent="0.2"/>
    <row r="19" ht="42" customHeight="1" x14ac:dyDescent="0.2"/>
    <row r="20" ht="42" customHeight="1" x14ac:dyDescent="0.2"/>
    <row r="21" ht="42" customHeight="1" x14ac:dyDescent="0.2"/>
  </sheetData>
  <mergeCells count="1">
    <mergeCell ref="E10:F10"/>
  </mergeCells>
  <pageMargins left="0.25" right="0.25"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2"/>
  <sheetViews>
    <sheetView zoomScaleNormal="100" workbookViewId="0">
      <pane xSplit="2" ySplit="4" topLeftCell="D26" activePane="bottomRight" state="frozen"/>
      <selection activeCell="N42" sqref="N42"/>
      <selection pane="topRight" activeCell="N42" sqref="N42"/>
      <selection pane="bottomLeft" activeCell="N42" sqref="N42"/>
      <selection pane="bottomRight" activeCell="E39" sqref="E39"/>
    </sheetView>
  </sheetViews>
  <sheetFormatPr defaultRowHeight="12.75" outlineLevelCol="1" x14ac:dyDescent="0.2"/>
  <cols>
    <col min="1" max="1" width="7.5703125" style="6" customWidth="1"/>
    <col min="2" max="2" width="81.7109375" style="50" customWidth="1"/>
    <col min="3" max="3" width="18.7109375" style="50" hidden="1" customWidth="1"/>
    <col min="4" max="13" width="17.7109375" style="80" customWidth="1"/>
    <col min="14" max="29" width="17.7109375" style="80" hidden="1" customWidth="1" outlineLevel="1"/>
    <col min="30" max="30" width="15.7109375" style="2" customWidth="1" collapsed="1"/>
    <col min="31" max="32" width="15.7109375" style="2" customWidth="1"/>
    <col min="33" max="33" width="9.85546875" style="2" bestFit="1" customWidth="1"/>
    <col min="34" max="16384" width="9.140625" style="81"/>
  </cols>
  <sheetData>
    <row r="1" spans="1:63" x14ac:dyDescent="0.2">
      <c r="A1" s="57" t="s">
        <v>9</v>
      </c>
    </row>
    <row r="2" spans="1:63" s="83" customFormat="1" x14ac:dyDescent="0.2">
      <c r="A2" s="25"/>
      <c r="B2" s="7" t="s">
        <v>6</v>
      </c>
      <c r="C2" s="275" t="s">
        <v>176</v>
      </c>
      <c r="D2" s="11">
        <v>1</v>
      </c>
      <c r="E2" s="82"/>
      <c r="F2" s="82"/>
      <c r="G2" s="82"/>
      <c r="H2" s="82"/>
      <c r="I2" s="82"/>
      <c r="J2" s="82"/>
      <c r="K2" s="82"/>
      <c r="L2" s="82"/>
      <c r="M2" s="82"/>
      <c r="N2" s="82">
        <v>10</v>
      </c>
      <c r="O2" s="82">
        <v>11</v>
      </c>
      <c r="P2" s="82">
        <v>12</v>
      </c>
      <c r="Q2" s="82">
        <v>13</v>
      </c>
      <c r="R2" s="82">
        <v>14</v>
      </c>
      <c r="S2" s="82">
        <v>15</v>
      </c>
      <c r="T2" s="82">
        <v>16</v>
      </c>
      <c r="U2" s="82">
        <v>17</v>
      </c>
      <c r="V2" s="82">
        <v>18</v>
      </c>
      <c r="W2" s="82">
        <v>19</v>
      </c>
      <c r="X2" s="82">
        <v>20</v>
      </c>
      <c r="Y2" s="82">
        <v>21</v>
      </c>
      <c r="Z2" s="82">
        <v>22</v>
      </c>
      <c r="AA2" s="82">
        <v>23</v>
      </c>
      <c r="AB2" s="82">
        <v>24</v>
      </c>
      <c r="AC2" s="82">
        <v>25</v>
      </c>
      <c r="AD2" s="11" t="s">
        <v>1</v>
      </c>
      <c r="AE2" s="11" t="s">
        <v>2</v>
      </c>
      <c r="AF2" s="11" t="s">
        <v>3</v>
      </c>
      <c r="AG2" s="11" t="s">
        <v>4</v>
      </c>
    </row>
    <row r="3" spans="1:63" hidden="1" x14ac:dyDescent="0.2">
      <c r="A3" s="26"/>
      <c r="B3" s="8" t="s">
        <v>0</v>
      </c>
      <c r="C3" s="276"/>
      <c r="D3" s="29" t="s">
        <v>313</v>
      </c>
      <c r="E3" s="29"/>
      <c r="F3" s="29"/>
      <c r="G3" s="29"/>
      <c r="H3" s="29"/>
      <c r="I3" s="29"/>
      <c r="J3" s="29"/>
      <c r="K3" s="29"/>
      <c r="L3" s="29"/>
      <c r="M3" s="29"/>
      <c r="N3" s="29"/>
      <c r="O3" s="29"/>
      <c r="P3" s="29"/>
      <c r="Q3" s="29"/>
      <c r="R3" s="29"/>
      <c r="S3" s="29"/>
      <c r="T3" s="29"/>
      <c r="U3" s="29"/>
      <c r="V3" s="29"/>
      <c r="W3" s="29"/>
      <c r="X3" s="29"/>
      <c r="Y3" s="29"/>
      <c r="Z3" s="29"/>
      <c r="AA3" s="29"/>
      <c r="AB3" s="29"/>
      <c r="AC3" s="29"/>
      <c r="AD3" s="33"/>
      <c r="AE3" s="33"/>
      <c r="AF3" s="33"/>
      <c r="AG3" s="33"/>
    </row>
    <row r="4" spans="1:63" ht="27.75" customHeight="1" x14ac:dyDescent="0.2">
      <c r="A4" s="26"/>
      <c r="B4" s="8" t="s">
        <v>382</v>
      </c>
      <c r="C4" s="276" t="s">
        <v>175</v>
      </c>
      <c r="D4" s="29" t="str">
        <f>'8 GAME stellingen samenwerking'!C2</f>
        <v>Naam netwerk(samenwerking)</v>
      </c>
      <c r="E4" s="29"/>
      <c r="F4" s="29"/>
      <c r="G4" s="29"/>
      <c r="H4" s="29"/>
      <c r="I4" s="29"/>
      <c r="J4" s="29"/>
      <c r="K4" s="29"/>
      <c r="L4" s="29"/>
      <c r="M4" s="29"/>
      <c r="N4" s="29"/>
      <c r="O4" s="29"/>
      <c r="P4" s="29"/>
      <c r="Q4" s="29"/>
      <c r="R4" s="29"/>
      <c r="S4" s="29"/>
      <c r="T4" s="29"/>
      <c r="U4" s="29"/>
      <c r="V4" s="29"/>
      <c r="W4" s="29"/>
      <c r="X4" s="29"/>
      <c r="Y4" s="29"/>
      <c r="Z4" s="29"/>
      <c r="AA4" s="29"/>
      <c r="AB4" s="29"/>
      <c r="AC4" s="29"/>
      <c r="AD4" s="33"/>
      <c r="AE4" s="33"/>
      <c r="AF4" s="33"/>
      <c r="AG4" s="33"/>
    </row>
    <row r="5" spans="1:63" x14ac:dyDescent="0.2">
      <c r="A5" s="27"/>
      <c r="B5" s="28"/>
      <c r="C5" s="278"/>
      <c r="D5" s="30"/>
      <c r="E5" s="30"/>
      <c r="F5" s="30"/>
      <c r="G5" s="30"/>
      <c r="H5" s="30"/>
      <c r="I5" s="30"/>
      <c r="J5" s="30"/>
      <c r="K5" s="30"/>
      <c r="L5" s="30"/>
      <c r="M5" s="30"/>
      <c r="N5" s="30"/>
      <c r="O5" s="30"/>
      <c r="P5" s="30"/>
      <c r="Q5" s="30"/>
      <c r="R5" s="30"/>
      <c r="S5" s="30"/>
      <c r="T5" s="30"/>
      <c r="U5" s="30"/>
      <c r="V5" s="30"/>
      <c r="W5" s="30"/>
      <c r="X5" s="30"/>
      <c r="Y5" s="30"/>
      <c r="Z5" s="30"/>
      <c r="AA5" s="30"/>
      <c r="AB5" s="30"/>
      <c r="AC5" s="30"/>
      <c r="AD5" s="34"/>
      <c r="AE5" s="34"/>
      <c r="AF5" s="34"/>
      <c r="AG5" s="34"/>
    </row>
    <row r="6" spans="1:63" s="68" customFormat="1" ht="13.5" customHeight="1" x14ac:dyDescent="0.2">
      <c r="A6" s="122" t="str">
        <f>'1 Basis vragenformulier'!A23</f>
        <v>A. Ambitie</v>
      </c>
      <c r="B6" s="42" t="str">
        <f>'1 Basis vragenformulier'!B23</f>
        <v>Het netwerk beschikt over een (ver)bindende ambitie.</v>
      </c>
      <c r="C6" s="277" t="str">
        <f>IFERROR(AVERAGE(C8,C7,C9,C10),"")</f>
        <v/>
      </c>
      <c r="D6" s="277" t="str">
        <f t="shared" ref="D6:M6" si="0">IFERROR(AVERAGE(D8,D7,D9,D10),"")</f>
        <v/>
      </c>
      <c r="E6" s="16" t="str">
        <f t="shared" si="0"/>
        <v/>
      </c>
      <c r="F6" s="16" t="str">
        <f t="shared" si="0"/>
        <v/>
      </c>
      <c r="G6" s="16" t="str">
        <f t="shared" si="0"/>
        <v/>
      </c>
      <c r="H6" s="16" t="str">
        <f t="shared" si="0"/>
        <v/>
      </c>
      <c r="I6" s="16" t="str">
        <f t="shared" si="0"/>
        <v/>
      </c>
      <c r="J6" s="16" t="str">
        <f t="shared" si="0"/>
        <v/>
      </c>
      <c r="K6" s="16" t="str">
        <f t="shared" si="0"/>
        <v/>
      </c>
      <c r="L6" s="16" t="str">
        <f t="shared" si="0"/>
        <v/>
      </c>
      <c r="M6" s="16" t="str">
        <f t="shared" si="0"/>
        <v/>
      </c>
      <c r="N6" s="279" t="str">
        <f>IFERROR(AVERAGE(N8,N7,N9,N10,#REF!),"")</f>
        <v/>
      </c>
      <c r="O6" s="279" t="str">
        <f>IFERROR(AVERAGE(O8,O7,O9,O10,#REF!),"")</f>
        <v/>
      </c>
      <c r="P6" s="279" t="str">
        <f>IFERROR(AVERAGE(P8,P7,P9,P10,#REF!),"")</f>
        <v/>
      </c>
      <c r="Q6" s="279" t="str">
        <f>IFERROR(AVERAGE(Q8,Q7,Q9,Q10,#REF!),"")</f>
        <v/>
      </c>
      <c r="R6" s="279" t="str">
        <f>IFERROR(AVERAGE(R8,R7,R9,R10,#REF!),"")</f>
        <v/>
      </c>
      <c r="S6" s="279" t="str">
        <f>IFERROR(AVERAGE(S8,S7,S9,S10,#REF!),"")</f>
        <v/>
      </c>
      <c r="T6" s="279" t="str">
        <f>IFERROR(AVERAGE(T8,T7,T9,T10,#REF!),"")</f>
        <v/>
      </c>
      <c r="U6" s="279" t="str">
        <f>IFERROR(AVERAGE(U8,U7,U9,U10,#REF!),"")</f>
        <v/>
      </c>
      <c r="V6" s="279" t="str">
        <f>IFERROR(AVERAGE(V8,V7,V9,V10,#REF!),"")</f>
        <v/>
      </c>
      <c r="W6" s="279" t="str">
        <f>IFERROR(AVERAGE(W8,W7,W9,W10,#REF!),"")</f>
        <v/>
      </c>
      <c r="X6" s="279" t="str">
        <f>IFERROR(AVERAGE(X8,X7,X9,X10,#REF!),"")</f>
        <v/>
      </c>
      <c r="Y6" s="279" t="str">
        <f>IFERROR(AVERAGE(Y8,Y7,Y9,Y10,#REF!),"")</f>
        <v/>
      </c>
      <c r="Z6" s="279" t="str">
        <f>IFERROR(AVERAGE(Z8,Z7,Z9,Z10,#REF!),"")</f>
        <v/>
      </c>
      <c r="AA6" s="279" t="str">
        <f>IFERROR(AVERAGE(AA8,AA7,AA9,AA10,#REF!),"")</f>
        <v/>
      </c>
      <c r="AB6" s="279" t="str">
        <f>IFERROR(AVERAGE(AB8,AB7,AB9,AB10,#REF!),"")</f>
        <v/>
      </c>
      <c r="AC6" s="279" t="str">
        <f>IFERROR(AVERAGE(AC8,AC7,AC9,AC10,#REF!),"")</f>
        <v/>
      </c>
      <c r="AD6" s="10" t="e">
        <f t="shared" ref="AD6:AD49" si="1">AVERAGEIF(D6:AC6,"&gt;0",D6:AC6)</f>
        <v>#DIV/0!</v>
      </c>
      <c r="AE6" s="10">
        <f>ROUND(MIN(D6:AC6),1)</f>
        <v>0</v>
      </c>
      <c r="AF6" s="10">
        <f>ROUND(MAX(D6:AC6),1)</f>
        <v>0</v>
      </c>
      <c r="AG6" s="9" t="str">
        <f>CONCATENATE(AE6," - ",AF6)</f>
        <v>0 - 0</v>
      </c>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row>
    <row r="7" spans="1:63" x14ac:dyDescent="0.2">
      <c r="A7" s="44" t="str">
        <f>'1 Basis vragenformulier'!A24</f>
        <v>A1</v>
      </c>
      <c r="B7" s="45" t="str">
        <f>'1 Basis vragenformulier'!B24</f>
        <v>De deelnemers in het netwerk delen een gezamenlijke ambitie.</v>
      </c>
      <c r="C7" s="280"/>
      <c r="D7" s="16" t="str">
        <f>IF('8 GAME stellingen samenwerking'!D3="X",5,(IF('8 GAME stellingen samenwerking'!E3="X",1,"")))</f>
        <v/>
      </c>
      <c r="E7" s="16"/>
      <c r="F7" s="16"/>
      <c r="G7" s="16"/>
      <c r="H7" s="16"/>
      <c r="I7" s="16"/>
      <c r="J7" s="16"/>
      <c r="K7" s="16"/>
      <c r="L7" s="16"/>
      <c r="M7" s="16"/>
      <c r="N7" s="16"/>
      <c r="O7" s="16"/>
      <c r="P7" s="16"/>
      <c r="Q7" s="16"/>
      <c r="R7" s="16"/>
      <c r="S7" s="16"/>
      <c r="T7" s="16"/>
      <c r="U7" s="16"/>
      <c r="V7" s="16"/>
      <c r="W7" s="16"/>
      <c r="X7" s="16"/>
      <c r="Y7" s="16"/>
      <c r="Z7" s="16"/>
      <c r="AA7" s="16"/>
      <c r="AB7" s="16"/>
      <c r="AC7" s="16"/>
      <c r="AD7" s="35" t="e">
        <f>AVERAGEIF(D7:AC7,"&gt;0",D7:AC7)</f>
        <v>#DIV/0!</v>
      </c>
      <c r="AE7" s="35">
        <f>ROUND(MIN(D7:AC7),1)</f>
        <v>0</v>
      </c>
      <c r="AF7" s="35">
        <f>ROUND(MAX(D7:AC7),1)</f>
        <v>0</v>
      </c>
      <c r="AG7" s="36" t="str">
        <f t="shared" ref="AG7:AG51" si="2">CONCATENATE(AE7," - ",AF7)</f>
        <v>0 - 0</v>
      </c>
    </row>
    <row r="8" spans="1:63" x14ac:dyDescent="0.2">
      <c r="A8" s="44" t="str">
        <f>'1 Basis vragenformulier'!A25</f>
        <v>A2</v>
      </c>
      <c r="B8" s="45" t="str">
        <f>'1 Basis vragenformulier'!B25</f>
        <v>Ik voel mij persoonlijk verbonden met de ambitie van het netwerk.</v>
      </c>
      <c r="C8" s="280"/>
      <c r="D8" s="16" t="str">
        <f>IF('8 GAME stellingen samenwerking'!D4="X",5,(IF('8 GAME stellingen samenwerking'!E4="X",1,"")))</f>
        <v/>
      </c>
      <c r="E8" s="16"/>
      <c r="F8" s="16"/>
      <c r="G8" s="16"/>
      <c r="H8" s="16"/>
      <c r="I8" s="16"/>
      <c r="J8" s="16"/>
      <c r="K8" s="16"/>
      <c r="L8" s="16"/>
      <c r="M8" s="16"/>
      <c r="N8" s="16"/>
      <c r="O8" s="16"/>
      <c r="P8" s="16"/>
      <c r="Q8" s="16"/>
      <c r="R8" s="16"/>
      <c r="S8" s="16"/>
      <c r="T8" s="16"/>
      <c r="U8" s="16"/>
      <c r="V8" s="16"/>
      <c r="W8" s="16"/>
      <c r="X8" s="16"/>
      <c r="Y8" s="16"/>
      <c r="Z8" s="16"/>
      <c r="AA8" s="16"/>
      <c r="AB8" s="16"/>
      <c r="AC8" s="16"/>
      <c r="AD8" s="35" t="e">
        <f t="shared" si="1"/>
        <v>#DIV/0!</v>
      </c>
      <c r="AE8" s="35">
        <f t="shared" ref="AE8:AE49" si="3">ROUND(MIN(D8:AC8),1)</f>
        <v>0</v>
      </c>
      <c r="AF8" s="35">
        <f t="shared" ref="AF8:AF49" si="4">ROUND(MAX(D8:AC8),1)</f>
        <v>0</v>
      </c>
      <c r="AG8" s="36" t="str">
        <f t="shared" si="2"/>
        <v>0 - 0</v>
      </c>
    </row>
    <row r="9" spans="1:63" x14ac:dyDescent="0.2">
      <c r="A9" s="44" t="str">
        <f>'1 Basis vragenformulier'!A26</f>
        <v>A3</v>
      </c>
      <c r="B9" s="45" t="str">
        <f>'1 Basis vragenformulier'!B26</f>
        <v>Het leveren van een bijdrage aan duurzaamheid maakt onderdeel uit van de ambitie.</v>
      </c>
      <c r="C9" s="280"/>
      <c r="D9" s="16" t="str">
        <f>IF('8 GAME stellingen samenwerking'!D5="X",5,(IF('8 GAME stellingen samenwerking'!E5="X",1,"")))</f>
        <v/>
      </c>
      <c r="E9" s="16"/>
      <c r="F9" s="16"/>
      <c r="G9" s="16"/>
      <c r="H9" s="16"/>
      <c r="I9" s="16"/>
      <c r="J9" s="16"/>
      <c r="K9" s="16"/>
      <c r="L9" s="16"/>
      <c r="M9" s="16"/>
      <c r="N9" s="16"/>
      <c r="O9" s="16"/>
      <c r="P9" s="16"/>
      <c r="Q9" s="16"/>
      <c r="R9" s="16"/>
      <c r="S9" s="16"/>
      <c r="T9" s="16"/>
      <c r="U9" s="16"/>
      <c r="V9" s="16"/>
      <c r="W9" s="16"/>
      <c r="X9" s="16"/>
      <c r="Y9" s="16"/>
      <c r="Z9" s="16"/>
      <c r="AA9" s="16"/>
      <c r="AB9" s="16"/>
      <c r="AC9" s="16"/>
      <c r="AD9" s="35" t="e">
        <f t="shared" si="1"/>
        <v>#DIV/0!</v>
      </c>
      <c r="AE9" s="35">
        <f t="shared" si="3"/>
        <v>0</v>
      </c>
      <c r="AF9" s="35">
        <f t="shared" si="4"/>
        <v>0</v>
      </c>
      <c r="AG9" s="36" t="str">
        <f t="shared" si="2"/>
        <v>0 - 0</v>
      </c>
    </row>
    <row r="10" spans="1:63" s="84" customFormat="1" ht="24" customHeight="1" x14ac:dyDescent="0.2">
      <c r="A10" s="44" t="str">
        <f>'1 Basis vragenformulier'!A27</f>
        <v>A4</v>
      </c>
      <c r="B10" s="45" t="str">
        <f>'1 Basis vragenformulier'!B27</f>
        <v xml:space="preserve">De ambitie is omgezet in heldere, concrete, haalbare doelen. </v>
      </c>
      <c r="C10" s="280"/>
      <c r="D10" s="16" t="str">
        <f>IF('8 GAME stellingen samenwerking'!D6="X",5,(IF('8 GAME stellingen samenwerking'!E6="X",1,"")))</f>
        <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58" t="e">
        <f t="shared" si="1"/>
        <v>#DIV/0!</v>
      </c>
      <c r="AE10" s="58">
        <f t="shared" si="3"/>
        <v>0</v>
      </c>
      <c r="AF10" s="58">
        <f t="shared" si="4"/>
        <v>0</v>
      </c>
      <c r="AG10" s="17" t="str">
        <f t="shared" si="2"/>
        <v>0 - 0</v>
      </c>
    </row>
    <row r="11" spans="1:63" s="68" customFormat="1" ht="13.5" customHeight="1" x14ac:dyDescent="0.2">
      <c r="A11" s="123" t="str">
        <f>'1 Basis vragenformulier'!A28</f>
        <v>B. Belangen</v>
      </c>
      <c r="B11" s="43" t="str">
        <f>'1 Basis vragenformulier'!B28</f>
        <v xml:space="preserve">In de netwerksamenwerking worden ieders belangen erkend. </v>
      </c>
      <c r="C11" s="277" t="str">
        <f>IFERROR(AVERAGE(C12,C13,C14),"")</f>
        <v/>
      </c>
      <c r="D11" s="277" t="str">
        <f t="shared" ref="D11:G11" si="5">IFERROR(AVERAGE(D12,D13,D14),"")</f>
        <v/>
      </c>
      <c r="E11" s="18" t="str">
        <f t="shared" si="5"/>
        <v/>
      </c>
      <c r="F11" s="18" t="str">
        <f t="shared" si="5"/>
        <v/>
      </c>
      <c r="G11" s="18" t="str">
        <f t="shared" si="5"/>
        <v/>
      </c>
      <c r="H11" s="124"/>
      <c r="I11" s="124"/>
      <c r="J11" s="124"/>
      <c r="K11" s="124"/>
      <c r="L11" s="124"/>
      <c r="M11" s="124"/>
      <c r="N11" s="124" t="str">
        <f t="shared" ref="N11:AC11" si="6">IFERROR(AVERAGE(N12,N13,N14),"")</f>
        <v/>
      </c>
      <c r="O11" s="124" t="str">
        <f t="shared" si="6"/>
        <v/>
      </c>
      <c r="P11" s="124" t="str">
        <f t="shared" si="6"/>
        <v/>
      </c>
      <c r="Q11" s="124" t="str">
        <f t="shared" si="6"/>
        <v/>
      </c>
      <c r="R11" s="124" t="str">
        <f t="shared" si="6"/>
        <v/>
      </c>
      <c r="S11" s="124" t="str">
        <f t="shared" si="6"/>
        <v/>
      </c>
      <c r="T11" s="124" t="str">
        <f t="shared" si="6"/>
        <v/>
      </c>
      <c r="U11" s="124" t="str">
        <f t="shared" si="6"/>
        <v/>
      </c>
      <c r="V11" s="124" t="str">
        <f t="shared" si="6"/>
        <v/>
      </c>
      <c r="W11" s="124" t="str">
        <f t="shared" si="6"/>
        <v/>
      </c>
      <c r="X11" s="124" t="str">
        <f t="shared" si="6"/>
        <v/>
      </c>
      <c r="Y11" s="124" t="str">
        <f t="shared" si="6"/>
        <v/>
      </c>
      <c r="Z11" s="124" t="str">
        <f t="shared" si="6"/>
        <v/>
      </c>
      <c r="AA11" s="124" t="str">
        <f t="shared" si="6"/>
        <v/>
      </c>
      <c r="AB11" s="124" t="str">
        <f t="shared" si="6"/>
        <v/>
      </c>
      <c r="AC11" s="124" t="str">
        <f t="shared" si="6"/>
        <v/>
      </c>
      <c r="AD11" s="12" t="e">
        <f t="shared" si="1"/>
        <v>#DIV/0!</v>
      </c>
      <c r="AE11" s="12">
        <f t="shared" si="3"/>
        <v>0</v>
      </c>
      <c r="AF11" s="12">
        <f t="shared" si="4"/>
        <v>0</v>
      </c>
      <c r="AG11" s="11" t="str">
        <f t="shared" si="2"/>
        <v>0 - 0</v>
      </c>
    </row>
    <row r="12" spans="1:63" x14ac:dyDescent="0.2">
      <c r="A12" s="46" t="str">
        <f>'1 Basis vragenformulier'!A29</f>
        <v>B1</v>
      </c>
      <c r="B12" s="47" t="str">
        <f>'1 Basis vragenformulier'!B29</f>
        <v>De netwerkdeelnemers zijn met elkaar in gesprek over elkaars belangen.</v>
      </c>
      <c r="C12" s="281"/>
      <c r="D12" s="18" t="str">
        <f>IF('8 GAME stellingen samenwerking'!D9="X",5,(IF('8 GAME stellingen samenwerking'!E9="X",1,"")))</f>
        <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37" t="e">
        <f t="shared" si="1"/>
        <v>#DIV/0!</v>
      </c>
      <c r="AE12" s="37">
        <f t="shared" si="3"/>
        <v>0</v>
      </c>
      <c r="AF12" s="37">
        <f t="shared" si="4"/>
        <v>0</v>
      </c>
      <c r="AG12" s="38" t="str">
        <f t="shared" si="2"/>
        <v>0 - 0</v>
      </c>
    </row>
    <row r="13" spans="1:63" x14ac:dyDescent="0.2">
      <c r="A13" s="46" t="str">
        <f>'1 Basis vragenformulier'!A30</f>
        <v>B2</v>
      </c>
      <c r="B13" s="47" t="str">
        <f>'1 Basis vragenformulier'!B30</f>
        <v>De netwerksamenwerking draagt bij aan het belang of doel van mijn organisatie.</v>
      </c>
      <c r="C13" s="281"/>
      <c r="D13" s="18" t="str">
        <f>IF('8 GAME stellingen samenwerking'!D10="X",5,(IF('8 GAME stellingen samenwerking'!E10="X",1,"")))</f>
        <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37" t="e">
        <f t="shared" si="1"/>
        <v>#DIV/0!</v>
      </c>
      <c r="AE13" s="37">
        <f t="shared" si="3"/>
        <v>0</v>
      </c>
      <c r="AF13" s="37">
        <f t="shared" si="4"/>
        <v>0</v>
      </c>
      <c r="AG13" s="38" t="str">
        <f t="shared" si="2"/>
        <v>0 - 0</v>
      </c>
    </row>
    <row r="14" spans="1:63" s="84" customFormat="1" ht="24" customHeight="1" x14ac:dyDescent="0.2">
      <c r="A14" s="46" t="str">
        <f>'1 Basis vragenformulier'!A31</f>
        <v>B3</v>
      </c>
      <c r="B14" s="47" t="str">
        <f>'1 Basis vragenformulier'!B31</f>
        <v>De netwerkdeelnemers houden rekening met elkaars belangen en problemen.</v>
      </c>
      <c r="C14" s="281"/>
      <c r="D14" s="18" t="str">
        <f>IF('8 GAME stellingen samenwerking'!D11="X",5,(IF('8 GAME stellingen samenwerking'!E11="X",1,"")))</f>
        <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59" t="e">
        <f t="shared" si="1"/>
        <v>#DIV/0!</v>
      </c>
      <c r="AE14" s="59">
        <f t="shared" si="3"/>
        <v>0</v>
      </c>
      <c r="AF14" s="59">
        <f t="shared" si="4"/>
        <v>0</v>
      </c>
      <c r="AG14" s="19" t="str">
        <f t="shared" si="2"/>
        <v>0 - 0</v>
      </c>
    </row>
    <row r="15" spans="1:63" s="68" customFormat="1" ht="13.5" customHeight="1" x14ac:dyDescent="0.2">
      <c r="A15" s="122" t="str">
        <f>'1 Basis vragenformulier'!A32</f>
        <v>C. Organisatiegraad</v>
      </c>
      <c r="B15" s="42" t="str">
        <f>'1 Basis vragenformulier'!B32</f>
        <v>De organisatie(structuur) versterkt het netwerk.</v>
      </c>
      <c r="C15" s="277" t="str">
        <f>IFERROR(AVERAGE(C16,C17,C18,C19,C20),"")</f>
        <v/>
      </c>
      <c r="D15" s="277" t="str">
        <f t="shared" ref="D15:AC15" si="7">IFERROR(AVERAGE(D16,D17,D18,D19,D20),"")</f>
        <v/>
      </c>
      <c r="E15" s="16" t="str">
        <f t="shared" si="7"/>
        <v/>
      </c>
      <c r="F15" s="16" t="str">
        <f t="shared" si="7"/>
        <v/>
      </c>
      <c r="G15" s="16" t="str">
        <f t="shared" si="7"/>
        <v/>
      </c>
      <c r="H15" s="16" t="str">
        <f t="shared" si="7"/>
        <v/>
      </c>
      <c r="I15" s="16" t="str">
        <f t="shared" si="7"/>
        <v/>
      </c>
      <c r="J15" s="16" t="str">
        <f t="shared" si="7"/>
        <v/>
      </c>
      <c r="K15" s="16" t="str">
        <f t="shared" si="7"/>
        <v/>
      </c>
      <c r="L15" s="16" t="str">
        <f t="shared" si="7"/>
        <v/>
      </c>
      <c r="M15" s="16" t="str">
        <f t="shared" si="7"/>
        <v/>
      </c>
      <c r="N15" s="277" t="str">
        <f t="shared" si="7"/>
        <v/>
      </c>
      <c r="O15" s="277" t="str">
        <f t="shared" si="7"/>
        <v/>
      </c>
      <c r="P15" s="277" t="str">
        <f t="shared" si="7"/>
        <v/>
      </c>
      <c r="Q15" s="277" t="str">
        <f t="shared" si="7"/>
        <v/>
      </c>
      <c r="R15" s="277" t="str">
        <f t="shared" si="7"/>
        <v/>
      </c>
      <c r="S15" s="277" t="str">
        <f t="shared" si="7"/>
        <v/>
      </c>
      <c r="T15" s="277" t="str">
        <f t="shared" si="7"/>
        <v/>
      </c>
      <c r="U15" s="277" t="str">
        <f t="shared" si="7"/>
        <v/>
      </c>
      <c r="V15" s="277" t="str">
        <f t="shared" si="7"/>
        <v/>
      </c>
      <c r="W15" s="277" t="str">
        <f t="shared" si="7"/>
        <v/>
      </c>
      <c r="X15" s="277" t="str">
        <f t="shared" si="7"/>
        <v/>
      </c>
      <c r="Y15" s="277" t="str">
        <f t="shared" si="7"/>
        <v/>
      </c>
      <c r="Z15" s="277" t="str">
        <f t="shared" si="7"/>
        <v/>
      </c>
      <c r="AA15" s="277" t="str">
        <f t="shared" si="7"/>
        <v/>
      </c>
      <c r="AB15" s="277" t="str">
        <f t="shared" si="7"/>
        <v/>
      </c>
      <c r="AC15" s="277" t="str">
        <f t="shared" si="7"/>
        <v/>
      </c>
      <c r="AD15" s="10" t="e">
        <f t="shared" si="1"/>
        <v>#DIV/0!</v>
      </c>
      <c r="AE15" s="10">
        <f t="shared" si="3"/>
        <v>0</v>
      </c>
      <c r="AF15" s="10">
        <f t="shared" si="4"/>
        <v>0</v>
      </c>
      <c r="AG15" s="9" t="str">
        <f t="shared" si="2"/>
        <v>0 - 0</v>
      </c>
    </row>
    <row r="16" spans="1:63" x14ac:dyDescent="0.2">
      <c r="A16" s="44" t="str">
        <f>'1 Basis vragenformulier'!A33</f>
        <v>C1</v>
      </c>
      <c r="B16" s="45" t="str">
        <f>'1 Basis vragenformulier'!B33</f>
        <v>Er is voldoende bestuurlijke betrokkenheid bij het netwerk.</v>
      </c>
      <c r="C16" s="280"/>
      <c r="D16" s="16" t="str">
        <f>IF('8 GAME stellingen samenwerking'!D14="X",5,(IF('8 GAME stellingen samenwerking'!E14="X",1,"")))</f>
        <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35" t="e">
        <f t="shared" si="1"/>
        <v>#DIV/0!</v>
      </c>
      <c r="AE16" s="35">
        <f t="shared" si="3"/>
        <v>0</v>
      </c>
      <c r="AF16" s="35">
        <f t="shared" si="4"/>
        <v>0</v>
      </c>
      <c r="AG16" s="36" t="str">
        <f t="shared" si="2"/>
        <v>0 - 0</v>
      </c>
    </row>
    <row r="17" spans="1:33" x14ac:dyDescent="0.2">
      <c r="A17" s="44" t="str">
        <f>'1 Basis vragenformulier'!A34</f>
        <v>C2</v>
      </c>
      <c r="B17" s="45" t="str">
        <f>'1 Basis vragenformulier'!B34</f>
        <v>In het netwerk zijn spelregels afgesproken over hoe men met elkaar omgaat.</v>
      </c>
      <c r="C17" s="280"/>
      <c r="D17" s="16" t="str">
        <f>IF('8 GAME stellingen samenwerking'!D15="X",5,(IF('8 GAME stellingen samenwerking'!E15="X",1,"")))</f>
        <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35" t="e">
        <f t="shared" si="1"/>
        <v>#DIV/0!</v>
      </c>
      <c r="AE17" s="35">
        <f t="shared" si="3"/>
        <v>0</v>
      </c>
      <c r="AF17" s="35">
        <f t="shared" si="4"/>
        <v>0</v>
      </c>
      <c r="AG17" s="36" t="str">
        <f t="shared" si="2"/>
        <v>0 - 0</v>
      </c>
    </row>
    <row r="18" spans="1:33" x14ac:dyDescent="0.2">
      <c r="A18" s="44" t="str">
        <f>'1 Basis vragenformulier'!A35</f>
        <v>C3</v>
      </c>
      <c r="B18" s="45" t="str">
        <f>'1 Basis vragenformulier'!B35</f>
        <v>De verdeling van rollen en verantwoordelijkheden in het netwerk is werkbaar.</v>
      </c>
      <c r="C18" s="280"/>
      <c r="D18" s="16" t="str">
        <f>IF('8 GAME stellingen samenwerking'!D16="X",5,(IF('8 GAME stellingen samenwerking'!E16="X",1,"")))</f>
        <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35" t="e">
        <f t="shared" si="1"/>
        <v>#DIV/0!</v>
      </c>
      <c r="AE18" s="35">
        <f t="shared" si="3"/>
        <v>0</v>
      </c>
      <c r="AF18" s="35">
        <f t="shared" si="4"/>
        <v>0</v>
      </c>
      <c r="AG18" s="36" t="str">
        <f t="shared" si="2"/>
        <v>0 - 0</v>
      </c>
    </row>
    <row r="19" spans="1:33" x14ac:dyDescent="0.2">
      <c r="A19" s="44" t="str">
        <f>'1 Basis vragenformulier'!A36</f>
        <v>C4</v>
      </c>
      <c r="B19" s="45" t="str">
        <f>'1 Basis vragenformulier'!B36</f>
        <v>De organisatie en de structuur van het netwerk passen bij de ambitie.</v>
      </c>
      <c r="C19" s="280"/>
      <c r="D19" s="16" t="str">
        <f>IF('8 GAME stellingen samenwerking'!D17="X",5,(IF('8 GAME stellingen samenwerking'!E17="X",1,"")))</f>
        <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35" t="e">
        <f t="shared" si="1"/>
        <v>#DIV/0!</v>
      </c>
      <c r="AE19" s="35">
        <f t="shared" si="3"/>
        <v>0</v>
      </c>
      <c r="AF19" s="35">
        <f t="shared" si="4"/>
        <v>0</v>
      </c>
      <c r="AG19" s="36" t="str">
        <f t="shared" si="2"/>
        <v>0 - 0</v>
      </c>
    </row>
    <row r="20" spans="1:33" x14ac:dyDescent="0.2">
      <c r="A20" s="44" t="str">
        <f>'1 Basis vragenformulier'!A37</f>
        <v>C5</v>
      </c>
      <c r="B20" s="45" t="str">
        <f>'1 Basis vragenformulier'!B37</f>
        <v xml:space="preserve">Op belangrijke keuzemomenten voor het netwerk worden experts betrokken. </v>
      </c>
      <c r="C20" s="280"/>
      <c r="D20" s="16" t="str">
        <f>IF('8 GAME stellingen samenwerking'!D18="X",5,(IF('8 GAME stellingen samenwerking'!E18="X",1,"")))</f>
        <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35" t="e">
        <f t="shared" si="1"/>
        <v>#DIV/0!</v>
      </c>
      <c r="AE20" s="35">
        <f t="shared" si="3"/>
        <v>0</v>
      </c>
      <c r="AF20" s="35">
        <f t="shared" si="4"/>
        <v>0</v>
      </c>
      <c r="AG20" s="36" t="str">
        <f t="shared" si="2"/>
        <v>0 - 0</v>
      </c>
    </row>
    <row r="21" spans="1:33" s="83" customFormat="1" ht="51" x14ac:dyDescent="0.2">
      <c r="A21" s="125" t="str">
        <f>'1 Basis vragenformulier'!A38</f>
        <v>D. Proceskwaliteit</v>
      </c>
      <c r="B21" s="43" t="str">
        <f>'1 Basis vragenformulier'!B38</f>
        <v>De (netwerk)processen ondersteunen de kwaliteit van de samenwerking en de opbrengsten.</v>
      </c>
      <c r="C21" s="277" t="str">
        <f>IFERROR(AVERAGE(C22,C23,C24,C25),"")</f>
        <v/>
      </c>
      <c r="D21" s="277" t="str">
        <f t="shared" ref="D21:AC21" si="8">IFERROR(AVERAGE(D22,D23,D24,D25),"")</f>
        <v/>
      </c>
      <c r="E21" s="18" t="str">
        <f t="shared" si="8"/>
        <v/>
      </c>
      <c r="F21" s="18" t="str">
        <f t="shared" si="8"/>
        <v/>
      </c>
      <c r="G21" s="18" t="str">
        <f t="shared" si="8"/>
        <v/>
      </c>
      <c r="H21" s="18" t="str">
        <f t="shared" si="8"/>
        <v/>
      </c>
      <c r="I21" s="18" t="str">
        <f t="shared" si="8"/>
        <v/>
      </c>
      <c r="J21" s="18" t="str">
        <f t="shared" si="8"/>
        <v/>
      </c>
      <c r="K21" s="18" t="str">
        <f t="shared" si="8"/>
        <v/>
      </c>
      <c r="L21" s="18" t="str">
        <f t="shared" si="8"/>
        <v/>
      </c>
      <c r="M21" s="18" t="str">
        <f t="shared" si="8"/>
        <v/>
      </c>
      <c r="N21" s="277" t="str">
        <f t="shared" si="8"/>
        <v/>
      </c>
      <c r="O21" s="277" t="str">
        <f t="shared" si="8"/>
        <v/>
      </c>
      <c r="P21" s="277" t="str">
        <f t="shared" si="8"/>
        <v/>
      </c>
      <c r="Q21" s="277" t="str">
        <f t="shared" si="8"/>
        <v/>
      </c>
      <c r="R21" s="277" t="str">
        <f t="shared" si="8"/>
        <v/>
      </c>
      <c r="S21" s="277" t="str">
        <f t="shared" si="8"/>
        <v/>
      </c>
      <c r="T21" s="277" t="str">
        <f t="shared" si="8"/>
        <v/>
      </c>
      <c r="U21" s="277" t="str">
        <f t="shared" si="8"/>
        <v/>
      </c>
      <c r="V21" s="277" t="str">
        <f t="shared" si="8"/>
        <v/>
      </c>
      <c r="W21" s="277" t="str">
        <f t="shared" si="8"/>
        <v/>
      </c>
      <c r="X21" s="277" t="str">
        <f t="shared" si="8"/>
        <v/>
      </c>
      <c r="Y21" s="277" t="str">
        <f t="shared" si="8"/>
        <v/>
      </c>
      <c r="Z21" s="277" t="str">
        <f t="shared" si="8"/>
        <v/>
      </c>
      <c r="AA21" s="277" t="str">
        <f t="shared" si="8"/>
        <v/>
      </c>
      <c r="AB21" s="277" t="str">
        <f t="shared" si="8"/>
        <v/>
      </c>
      <c r="AC21" s="277" t="str">
        <f t="shared" si="8"/>
        <v/>
      </c>
      <c r="AD21" s="12" t="e">
        <f t="shared" si="1"/>
        <v>#DIV/0!</v>
      </c>
      <c r="AE21" s="12">
        <f t="shared" si="3"/>
        <v>0</v>
      </c>
      <c r="AF21" s="12">
        <f t="shared" si="4"/>
        <v>0</v>
      </c>
      <c r="AG21" s="11" t="str">
        <f t="shared" si="2"/>
        <v>0 - 0</v>
      </c>
    </row>
    <row r="22" spans="1:33" x14ac:dyDescent="0.2">
      <c r="A22" s="126" t="str">
        <f>'1 Basis vragenformulier'!A39</f>
        <v>D1</v>
      </c>
      <c r="B22" s="47" t="str">
        <f>'1 Basis vragenformulier'!B39</f>
        <v>Het netwerk beschikt over een planning van concrete activiteiten.</v>
      </c>
      <c r="C22" s="281"/>
      <c r="D22" s="18" t="str">
        <f>IF('8 GAME stellingen samenwerking'!D21="X",5,(IF('8 GAME stellingen samenwerking'!E21="X",1,"")))</f>
        <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37" t="e">
        <f t="shared" si="1"/>
        <v>#DIV/0!</v>
      </c>
      <c r="AE22" s="37">
        <f t="shared" si="3"/>
        <v>0</v>
      </c>
      <c r="AF22" s="37">
        <f t="shared" si="4"/>
        <v>0</v>
      </c>
      <c r="AG22" s="38" t="str">
        <f t="shared" si="2"/>
        <v>0 - 0</v>
      </c>
    </row>
    <row r="23" spans="1:33" x14ac:dyDescent="0.2">
      <c r="A23" s="126" t="str">
        <f>'1 Basis vragenformulier'!A40</f>
        <v>D2</v>
      </c>
      <c r="B23" s="47" t="str">
        <f>'1 Basis vragenformulier'!B40</f>
        <v xml:space="preserve">De snelheid van werken binnen het netwerk is naar wens. </v>
      </c>
      <c r="C23" s="281"/>
      <c r="D23" s="18" t="str">
        <f>IF('8 GAME stellingen samenwerking'!D22="X",5,(IF('8 GAME stellingen samenwerking'!E22="X",1,"")))</f>
        <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37" t="e">
        <f t="shared" si="1"/>
        <v>#DIV/0!</v>
      </c>
      <c r="AE23" s="37">
        <f t="shared" si="3"/>
        <v>0</v>
      </c>
      <c r="AF23" s="37">
        <f t="shared" si="4"/>
        <v>0</v>
      </c>
      <c r="AG23" s="38" t="str">
        <f t="shared" si="2"/>
        <v>0 - 0</v>
      </c>
    </row>
    <row r="24" spans="1:33" x14ac:dyDescent="0.2">
      <c r="A24" s="126" t="str">
        <f>'1 Basis vragenformulier'!A41</f>
        <v>D3</v>
      </c>
      <c r="B24" s="47" t="str">
        <f>'1 Basis vragenformulier'!B41</f>
        <v>Het netwerk monitort de voortgang.</v>
      </c>
      <c r="C24" s="281"/>
      <c r="D24" s="18" t="str">
        <f>IF('8 GAME stellingen samenwerking'!D23="X",5,(IF('8 GAME stellingen samenwerking'!E23="X",1,"")))</f>
        <v/>
      </c>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37" t="e">
        <f t="shared" si="1"/>
        <v>#DIV/0!</v>
      </c>
      <c r="AE24" s="37">
        <f t="shared" si="3"/>
        <v>0</v>
      </c>
      <c r="AF24" s="37">
        <f t="shared" si="4"/>
        <v>0</v>
      </c>
      <c r="AG24" s="38" t="str">
        <f t="shared" si="2"/>
        <v>0 - 0</v>
      </c>
    </row>
    <row r="25" spans="1:33" x14ac:dyDescent="0.2">
      <c r="A25" s="126" t="str">
        <f>'1 Basis vragenformulier'!A42</f>
        <v>D4</v>
      </c>
      <c r="B25" s="47" t="str">
        <f>'1 Basis vragenformulier'!B42</f>
        <v>Het netwerk evalueert periodiek de samenwerking.</v>
      </c>
      <c r="C25" s="281"/>
      <c r="D25" s="18" t="str">
        <f>IF('8 GAME stellingen samenwerking'!D24="X",5,(IF('8 GAME stellingen samenwerking'!E24="X",1,"")))</f>
        <v/>
      </c>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37" t="e">
        <f t="shared" si="1"/>
        <v>#DIV/0!</v>
      </c>
      <c r="AE25" s="37">
        <f t="shared" si="3"/>
        <v>0</v>
      </c>
      <c r="AF25" s="37">
        <f t="shared" si="4"/>
        <v>0</v>
      </c>
      <c r="AG25" s="38" t="str">
        <f t="shared" si="2"/>
        <v>0 - 0</v>
      </c>
    </row>
    <row r="26" spans="1:33" s="68" customFormat="1" ht="13.5" customHeight="1" x14ac:dyDescent="0.2">
      <c r="A26" s="122" t="str">
        <f>'1 Basis vragenformulier'!A43</f>
        <v>E. Commitment</v>
      </c>
      <c r="B26" s="42" t="str">
        <f>'1 Basis vragenformulier'!B43</f>
        <v>Het netwerk heeft het commitment van de netwerkpartners.</v>
      </c>
      <c r="C26" s="277" t="str">
        <f>IFERROR(AVERAGE(C27,C28,C29,C30),"")</f>
        <v/>
      </c>
      <c r="D26" s="277" t="str">
        <f>IFERROR(AVERAGE(D27,D28,D29,D30),"")</f>
        <v/>
      </c>
      <c r="E26" s="16" t="str">
        <f t="shared" ref="E26:G26" si="9">IFERROR(AVERAGE(E27,E28,E29,E30),"")</f>
        <v/>
      </c>
      <c r="F26" s="16" t="str">
        <f t="shared" si="9"/>
        <v/>
      </c>
      <c r="G26" s="16" t="str">
        <f t="shared" si="9"/>
        <v/>
      </c>
      <c r="H26" s="162"/>
      <c r="I26" s="162"/>
      <c r="J26" s="162"/>
      <c r="K26" s="162"/>
      <c r="L26" s="162"/>
      <c r="M26" s="162"/>
      <c r="N26" s="162" t="str">
        <f t="shared" ref="N26:AC26" si="10">IFERROR(AVERAGE(N27,N28,N29,N30),"")</f>
        <v/>
      </c>
      <c r="O26" s="162" t="str">
        <f t="shared" si="10"/>
        <v/>
      </c>
      <c r="P26" s="162" t="str">
        <f t="shared" si="10"/>
        <v/>
      </c>
      <c r="Q26" s="162" t="str">
        <f t="shared" si="10"/>
        <v/>
      </c>
      <c r="R26" s="162" t="str">
        <f t="shared" si="10"/>
        <v/>
      </c>
      <c r="S26" s="162" t="str">
        <f t="shared" si="10"/>
        <v/>
      </c>
      <c r="T26" s="162" t="str">
        <f t="shared" si="10"/>
        <v/>
      </c>
      <c r="U26" s="162" t="str">
        <f t="shared" si="10"/>
        <v/>
      </c>
      <c r="V26" s="162" t="str">
        <f t="shared" si="10"/>
        <v/>
      </c>
      <c r="W26" s="162" t="str">
        <f t="shared" si="10"/>
        <v/>
      </c>
      <c r="X26" s="162" t="str">
        <f t="shared" si="10"/>
        <v/>
      </c>
      <c r="Y26" s="162" t="str">
        <f t="shared" si="10"/>
        <v/>
      </c>
      <c r="Z26" s="162" t="str">
        <f t="shared" si="10"/>
        <v/>
      </c>
      <c r="AA26" s="162" t="str">
        <f t="shared" si="10"/>
        <v/>
      </c>
      <c r="AB26" s="162" t="str">
        <f t="shared" si="10"/>
        <v/>
      </c>
      <c r="AC26" s="162" t="str">
        <f t="shared" si="10"/>
        <v/>
      </c>
      <c r="AD26" s="10" t="e">
        <f t="shared" si="1"/>
        <v>#DIV/0!</v>
      </c>
      <c r="AE26" s="10">
        <f t="shared" si="3"/>
        <v>0</v>
      </c>
      <c r="AF26" s="10">
        <f t="shared" si="4"/>
        <v>0</v>
      </c>
      <c r="AG26" s="9" t="str">
        <f t="shared" si="2"/>
        <v>0 - 0</v>
      </c>
    </row>
    <row r="27" spans="1:33" ht="27" customHeight="1" x14ac:dyDescent="0.2">
      <c r="A27" s="127" t="str">
        <f>'1 Basis vragenformulier'!A44</f>
        <v>E1</v>
      </c>
      <c r="B27" s="45" t="str">
        <f>'1 Basis vragenformulier'!B44</f>
        <v>De netwerkdeelnemers voelen urgentie om samen te werken.</v>
      </c>
      <c r="C27" s="280"/>
      <c r="D27" s="16" t="str">
        <f>IF('8 GAME stellingen samenwerking'!D27="X",5,(IF('8 GAME stellingen samenwerking'!E27="X",1,"")))</f>
        <v/>
      </c>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35" t="e">
        <f>AVERAGEIF(D27:AC27,"&gt;0",D27:AC27)</f>
        <v>#DIV/0!</v>
      </c>
      <c r="AE27" s="35">
        <f>ROUND(MIN(D27:AC27),1)</f>
        <v>0</v>
      </c>
      <c r="AF27" s="35">
        <f>ROUND(MAX(D27:AC27),1)</f>
        <v>0</v>
      </c>
      <c r="AG27" s="36" t="str">
        <f t="shared" si="2"/>
        <v>0 - 0</v>
      </c>
    </row>
    <row r="28" spans="1:33" x14ac:dyDescent="0.2">
      <c r="A28" s="127" t="str">
        <f>'1 Basis vragenformulier'!A45</f>
        <v>E2</v>
      </c>
      <c r="B28" s="45" t="str">
        <f>'1 Basis vragenformulier'!B45</f>
        <v>Mijn organisatie ondersteunt mij voldoende om een optimale bijdrage te leveren in het netwerk.</v>
      </c>
      <c r="C28" s="280"/>
      <c r="D28" s="16" t="str">
        <f>IF('8 GAME stellingen samenwerking'!D28="X",5,(IF('8 GAME stellingen samenwerking'!E28="X",1,"")))</f>
        <v/>
      </c>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35" t="e">
        <f t="shared" si="1"/>
        <v>#DIV/0!</v>
      </c>
      <c r="AE28" s="35">
        <f t="shared" si="3"/>
        <v>0</v>
      </c>
      <c r="AF28" s="35">
        <f t="shared" si="4"/>
        <v>0</v>
      </c>
      <c r="AG28" s="36" t="str">
        <f t="shared" si="2"/>
        <v>0 - 0</v>
      </c>
    </row>
    <row r="29" spans="1:33" x14ac:dyDescent="0.2">
      <c r="A29" s="127" t="str">
        <f>'1 Basis vragenformulier'!A46</f>
        <v>E3</v>
      </c>
      <c r="B29" s="45" t="str">
        <f>'1 Basis vragenformulier'!B46</f>
        <v>De deelnemers in het netwerk tonen eigenaarschap door het nemen van initiatieven.</v>
      </c>
      <c r="C29" s="280"/>
      <c r="D29" s="16" t="str">
        <f>IF('8 GAME stellingen samenwerking'!D29="X",5,(IF('8 GAME stellingen samenwerking'!E29="X",1,"")))</f>
        <v/>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35" t="e">
        <f t="shared" si="1"/>
        <v>#DIV/0!</v>
      </c>
      <c r="AE29" s="35">
        <f t="shared" si="3"/>
        <v>0</v>
      </c>
      <c r="AF29" s="35">
        <f t="shared" si="4"/>
        <v>0</v>
      </c>
      <c r="AG29" s="36" t="str">
        <f t="shared" si="2"/>
        <v>0 - 0</v>
      </c>
    </row>
    <row r="30" spans="1:33" x14ac:dyDescent="0.2">
      <c r="A30" s="127" t="str">
        <f>'1 Basis vragenformulier'!A47</f>
        <v>E4</v>
      </c>
      <c r="B30" s="45" t="str">
        <f>'1 Basis vragenformulier'!B47</f>
        <v>Alle partners investeren voldoende tijd en/of geld in het netwerk.</v>
      </c>
      <c r="C30" s="280"/>
      <c r="D30" s="16" t="str">
        <f>IF('8 GAME stellingen samenwerking'!D30="X",5,(IF('8 GAME stellingen samenwerking'!E30="X",1,"")))</f>
        <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35" t="e">
        <f t="shared" si="1"/>
        <v>#DIV/0!</v>
      </c>
      <c r="AE30" s="35">
        <f t="shared" si="3"/>
        <v>0</v>
      </c>
      <c r="AF30" s="35">
        <f t="shared" si="4"/>
        <v>0</v>
      </c>
      <c r="AG30" s="36" t="str">
        <f t="shared" si="2"/>
        <v>0 - 0</v>
      </c>
    </row>
    <row r="31" spans="1:33" s="68" customFormat="1" ht="27" customHeight="1" x14ac:dyDescent="0.2">
      <c r="A31" s="123" t="str">
        <f>'1 Basis vragenformulier'!A48</f>
        <v>F. Verbinden</v>
      </c>
      <c r="B31" s="43" t="str">
        <f>'1 Basis vragenformulier'!B48</f>
        <v>Er zijn voldoende waarborgen om de verbindingen in het netwerk te versterken.</v>
      </c>
      <c r="C31" s="277" t="str">
        <f>IFERROR(AVERAGE(C32,C33,C34,C35,C36),"")</f>
        <v/>
      </c>
      <c r="D31" s="277" t="str">
        <f t="shared" ref="D31:AC31" si="11">IFERROR(AVERAGE(D32,D33,D34,D35,D36),"")</f>
        <v/>
      </c>
      <c r="E31" s="18" t="str">
        <f t="shared" si="11"/>
        <v/>
      </c>
      <c r="F31" s="18" t="str">
        <f t="shared" si="11"/>
        <v/>
      </c>
      <c r="G31" s="18" t="str">
        <f t="shared" si="11"/>
        <v/>
      </c>
      <c r="H31" s="18" t="str">
        <f t="shared" si="11"/>
        <v/>
      </c>
      <c r="I31" s="18" t="str">
        <f t="shared" si="11"/>
        <v/>
      </c>
      <c r="J31" s="18" t="str">
        <f t="shared" si="11"/>
        <v/>
      </c>
      <c r="K31" s="18" t="str">
        <f t="shared" si="11"/>
        <v/>
      </c>
      <c r="L31" s="18" t="str">
        <f t="shared" si="11"/>
        <v/>
      </c>
      <c r="M31" s="18" t="str">
        <f t="shared" si="11"/>
        <v/>
      </c>
      <c r="N31" s="277" t="str">
        <f t="shared" si="11"/>
        <v/>
      </c>
      <c r="O31" s="277" t="str">
        <f t="shared" si="11"/>
        <v/>
      </c>
      <c r="P31" s="277" t="str">
        <f t="shared" si="11"/>
        <v/>
      </c>
      <c r="Q31" s="277" t="str">
        <f t="shared" si="11"/>
        <v/>
      </c>
      <c r="R31" s="277" t="str">
        <f t="shared" si="11"/>
        <v/>
      </c>
      <c r="S31" s="277" t="str">
        <f t="shared" si="11"/>
        <v/>
      </c>
      <c r="T31" s="277" t="str">
        <f t="shared" si="11"/>
        <v/>
      </c>
      <c r="U31" s="277" t="str">
        <f t="shared" si="11"/>
        <v/>
      </c>
      <c r="V31" s="277" t="str">
        <f t="shared" si="11"/>
        <v/>
      </c>
      <c r="W31" s="277" t="str">
        <f t="shared" si="11"/>
        <v/>
      </c>
      <c r="X31" s="277" t="str">
        <f t="shared" si="11"/>
        <v/>
      </c>
      <c r="Y31" s="277" t="str">
        <f t="shared" si="11"/>
        <v/>
      </c>
      <c r="Z31" s="277" t="str">
        <f t="shared" si="11"/>
        <v/>
      </c>
      <c r="AA31" s="277" t="str">
        <f t="shared" si="11"/>
        <v/>
      </c>
      <c r="AB31" s="277" t="str">
        <f t="shared" si="11"/>
        <v/>
      </c>
      <c r="AC31" s="277" t="str">
        <f t="shared" si="11"/>
        <v/>
      </c>
      <c r="AD31" s="12" t="e">
        <f t="shared" si="1"/>
        <v>#DIV/0!</v>
      </c>
      <c r="AE31" s="12">
        <f t="shared" si="3"/>
        <v>0</v>
      </c>
      <c r="AF31" s="12">
        <f t="shared" si="4"/>
        <v>0</v>
      </c>
      <c r="AG31" s="11" t="str">
        <f t="shared" si="2"/>
        <v>0 - 0</v>
      </c>
    </row>
    <row r="32" spans="1:33" x14ac:dyDescent="0.2">
      <c r="A32" s="128" t="str">
        <f>'1 Basis vragenformulier'!A49</f>
        <v>F1</v>
      </c>
      <c r="B32" s="128" t="str">
        <f>'1 Basis vragenformulier'!B49</f>
        <v>Ik voel me geïnspireerd door de samenwerking met de netwerkdeelnemers.</v>
      </c>
      <c r="C32" s="282"/>
      <c r="D32" s="18" t="str">
        <f>IF('8 GAME stellingen samenwerking'!D33="X",5,(IF('8 GAME stellingen samenwerking'!E33="X",1,"")))</f>
        <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37" t="e">
        <f t="shared" si="1"/>
        <v>#DIV/0!</v>
      </c>
      <c r="AE32" s="37">
        <f t="shared" si="3"/>
        <v>0</v>
      </c>
      <c r="AF32" s="37">
        <f t="shared" si="4"/>
        <v>0</v>
      </c>
      <c r="AG32" s="38" t="str">
        <f t="shared" si="2"/>
        <v>0 - 0</v>
      </c>
    </row>
    <row r="33" spans="1:33" x14ac:dyDescent="0.2">
      <c r="A33" s="128" t="str">
        <f>'1 Basis vragenformulier'!A50</f>
        <v>F2</v>
      </c>
      <c r="B33" s="128" t="str">
        <f>'1 Basis vragenformulier'!B50</f>
        <v>De netwerkdeelnemers begrijpen elkaar (bijv. spreken dezelfde taal).</v>
      </c>
      <c r="C33" s="282"/>
      <c r="D33" s="18" t="str">
        <f>IF('8 GAME stellingen samenwerking'!D34="X",5,(IF('8 GAME stellingen samenwerking'!E34="X",1,"")))</f>
        <v/>
      </c>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37" t="e">
        <f t="shared" si="1"/>
        <v>#DIV/0!</v>
      </c>
      <c r="AE33" s="37">
        <f t="shared" si="3"/>
        <v>0</v>
      </c>
      <c r="AF33" s="37">
        <f t="shared" si="4"/>
        <v>0</v>
      </c>
      <c r="AG33" s="38" t="str">
        <f t="shared" si="2"/>
        <v>0 - 0</v>
      </c>
    </row>
    <row r="34" spans="1:33" x14ac:dyDescent="0.2">
      <c r="A34" s="128" t="str">
        <f>'1 Basis vragenformulier'!A51</f>
        <v>F3</v>
      </c>
      <c r="B34" s="128" t="str">
        <f>'1 Basis vragenformulier'!B51</f>
        <v>De activiteiten in het netwerk worden voldoende gecoördineerd.</v>
      </c>
      <c r="C34" s="282"/>
      <c r="D34" s="18" t="str">
        <f>IF('8 GAME stellingen samenwerking'!D35="X",5,(IF('8 GAME stellingen samenwerking'!E35="X",1,"")))</f>
        <v/>
      </c>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37" t="e">
        <f t="shared" si="1"/>
        <v>#DIV/0!</v>
      </c>
      <c r="AE34" s="37">
        <f t="shared" si="3"/>
        <v>0</v>
      </c>
      <c r="AF34" s="37">
        <f t="shared" si="4"/>
        <v>0</v>
      </c>
      <c r="AG34" s="38" t="str">
        <f t="shared" si="2"/>
        <v>0 - 0</v>
      </c>
    </row>
    <row r="35" spans="1:33" x14ac:dyDescent="0.2">
      <c r="A35" s="128" t="str">
        <f>'1 Basis vragenformulier'!A52</f>
        <v>F4</v>
      </c>
      <c r="B35" s="126" t="str">
        <f>'1 Basis vragenformulier'!B52</f>
        <v>De netwerkdeelnemers hebben onderling voldoende informeel contact.</v>
      </c>
      <c r="C35" s="283"/>
      <c r="D35" s="18" t="str">
        <f>IF('8 GAME stellingen samenwerking'!D36="X",5,(IF('8 GAME stellingen samenwerking'!E36="X",1,"")))</f>
        <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37" t="e">
        <f t="shared" si="1"/>
        <v>#DIV/0!</v>
      </c>
      <c r="AE35" s="37">
        <f t="shared" si="3"/>
        <v>0</v>
      </c>
      <c r="AF35" s="37">
        <f t="shared" si="4"/>
        <v>0</v>
      </c>
      <c r="AG35" s="38" t="str">
        <f t="shared" si="2"/>
        <v>0 - 0</v>
      </c>
    </row>
    <row r="36" spans="1:33" x14ac:dyDescent="0.2">
      <c r="A36" s="128" t="str">
        <f>'1 Basis vragenformulier'!A53</f>
        <v>F5</v>
      </c>
      <c r="B36" s="128" t="str">
        <f>'1 Basis vragenformulier'!B53</f>
        <v>De netwerkdeelnemers komen voldoende frequent bijeen.</v>
      </c>
      <c r="C36" s="282"/>
      <c r="D36" s="18" t="str">
        <f>IF('8 GAME stellingen samenwerking'!D37="X",5,(IF('8 GAME stellingen samenwerking'!E37="X",1,"")))</f>
        <v/>
      </c>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37" t="e">
        <f t="shared" si="1"/>
        <v>#DIV/0!</v>
      </c>
      <c r="AE36" s="37">
        <f t="shared" si="3"/>
        <v>0</v>
      </c>
      <c r="AF36" s="37">
        <f t="shared" si="4"/>
        <v>0</v>
      </c>
      <c r="AG36" s="38" t="str">
        <f t="shared" si="2"/>
        <v>0 - 0</v>
      </c>
    </row>
    <row r="37" spans="1:33" s="68" customFormat="1" ht="38.25" x14ac:dyDescent="0.2">
      <c r="A37" s="129" t="str">
        <f>'1 Basis vragenformulier'!A54</f>
        <v>G. Vertrouwen</v>
      </c>
      <c r="B37" s="42" t="str">
        <f>'1 Basis vragenformulier'!B54</f>
        <v>De netwerkdeelnemers vertrouwen elkaar.</v>
      </c>
      <c r="C37" s="277" t="str">
        <f>IFERROR(AVERAGE(C38,C39,C40,C41),"")</f>
        <v/>
      </c>
      <c r="D37" s="277" t="str">
        <f t="shared" ref="D37:M37" si="12">IFERROR(AVERAGE(D38,D39,D40,D41),"")</f>
        <v/>
      </c>
      <c r="E37" s="16" t="str">
        <f t="shared" si="12"/>
        <v/>
      </c>
      <c r="F37" s="16" t="str">
        <f t="shared" si="12"/>
        <v/>
      </c>
      <c r="G37" s="16" t="str">
        <f t="shared" si="12"/>
        <v/>
      </c>
      <c r="H37" s="16" t="str">
        <f t="shared" si="12"/>
        <v/>
      </c>
      <c r="I37" s="16" t="str">
        <f t="shared" si="12"/>
        <v/>
      </c>
      <c r="J37" s="16" t="str">
        <f t="shared" si="12"/>
        <v/>
      </c>
      <c r="K37" s="16" t="str">
        <f t="shared" si="12"/>
        <v/>
      </c>
      <c r="L37" s="16" t="str">
        <f t="shared" si="12"/>
        <v/>
      </c>
      <c r="M37" s="16" t="str">
        <f t="shared" si="12"/>
        <v/>
      </c>
      <c r="N37" s="162" t="str">
        <f>IFERROR(AVERAGE(N38,N39,N40,N41,#REF!),"")</f>
        <v/>
      </c>
      <c r="O37" s="162" t="str">
        <f>IFERROR(AVERAGE(O38,O39,O40,O41,#REF!),"")</f>
        <v/>
      </c>
      <c r="P37" s="162" t="str">
        <f>IFERROR(AVERAGE(P38,P39,P40,P41,#REF!),"")</f>
        <v/>
      </c>
      <c r="Q37" s="162" t="str">
        <f>IFERROR(AVERAGE(Q38,Q39,Q40,Q41,#REF!),"")</f>
        <v/>
      </c>
      <c r="R37" s="162" t="str">
        <f>IFERROR(AVERAGE(R38,R39,R40,R41,#REF!),"")</f>
        <v/>
      </c>
      <c r="S37" s="162" t="str">
        <f>IFERROR(AVERAGE(S38,S39,S40,S41,#REF!),"")</f>
        <v/>
      </c>
      <c r="T37" s="162" t="str">
        <f>IFERROR(AVERAGE(T38,T39,T40,T41,#REF!),"")</f>
        <v/>
      </c>
      <c r="U37" s="162" t="str">
        <f>IFERROR(AVERAGE(U38,U39,U40,U41,#REF!),"")</f>
        <v/>
      </c>
      <c r="V37" s="162" t="str">
        <f>IFERROR(AVERAGE(V38,V39,V40,V41,#REF!),"")</f>
        <v/>
      </c>
      <c r="W37" s="162" t="str">
        <f>IFERROR(AVERAGE(W38,W39,W40,W41,#REF!),"")</f>
        <v/>
      </c>
      <c r="X37" s="162" t="str">
        <f>IFERROR(AVERAGE(X38,X39,X40,X41,#REF!),"")</f>
        <v/>
      </c>
      <c r="Y37" s="162" t="str">
        <f>IFERROR(AVERAGE(Y38,Y39,Y40,Y41,#REF!),"")</f>
        <v/>
      </c>
      <c r="Z37" s="162" t="str">
        <f>IFERROR(AVERAGE(Z38,Z39,Z40,Z41,#REF!),"")</f>
        <v/>
      </c>
      <c r="AA37" s="162" t="str">
        <f>IFERROR(AVERAGE(AA38,AA39,AA40,AA41,#REF!),"")</f>
        <v/>
      </c>
      <c r="AB37" s="162" t="str">
        <f>IFERROR(AVERAGE(AB38,AB39,AB40,AB41,#REF!),"")</f>
        <v/>
      </c>
      <c r="AC37" s="162" t="str">
        <f>IFERROR(AVERAGE(AC38,AC39,AC40,AC41,#REF!),"")</f>
        <v/>
      </c>
      <c r="AD37" s="10" t="e">
        <f t="shared" si="1"/>
        <v>#DIV/0!</v>
      </c>
      <c r="AE37" s="10">
        <f t="shared" si="3"/>
        <v>0</v>
      </c>
      <c r="AF37" s="10">
        <f t="shared" si="4"/>
        <v>0</v>
      </c>
      <c r="AG37" s="9" t="str">
        <f t="shared" si="2"/>
        <v>0 - 0</v>
      </c>
    </row>
    <row r="38" spans="1:33" x14ac:dyDescent="0.2">
      <c r="A38" s="45" t="str">
        <f>'1 Basis vragenformulier'!A55</f>
        <v>G1</v>
      </c>
      <c r="B38" s="45" t="str">
        <f>'1 Basis vragenformulier'!B55</f>
        <v>De communicatie in het netwerk is open en transparant.</v>
      </c>
      <c r="C38" s="280"/>
      <c r="D38" s="16" t="str">
        <f>IF('8 GAME stellingen samenwerking'!D40="X",5,(IF('8 GAME stellingen samenwerking'!E40="X",1,"")))</f>
        <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35" t="e">
        <f t="shared" si="1"/>
        <v>#DIV/0!</v>
      </c>
      <c r="AE38" s="35">
        <f t="shared" si="3"/>
        <v>0</v>
      </c>
      <c r="AF38" s="35">
        <f t="shared" si="4"/>
        <v>0</v>
      </c>
      <c r="AG38" s="36" t="str">
        <f t="shared" si="2"/>
        <v>0 - 0</v>
      </c>
    </row>
    <row r="39" spans="1:33" x14ac:dyDescent="0.2">
      <c r="A39" s="45" t="str">
        <f>'1 Basis vragenformulier'!A56</f>
        <v>G2</v>
      </c>
      <c r="B39" s="45" t="str">
        <f>'1 Basis vragenformulier'!B56</f>
        <v xml:space="preserve">De netwerkdeelnemers durven elkaar aan te spreken. </v>
      </c>
      <c r="C39" s="280"/>
      <c r="D39" s="16" t="str">
        <f>IF('8 GAME stellingen samenwerking'!D41="X",5,(IF('8 GAME stellingen samenwerking'!E41="X",1,"")))</f>
        <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35" t="e">
        <f t="shared" si="1"/>
        <v>#DIV/0!</v>
      </c>
      <c r="AE39" s="35">
        <f t="shared" si="3"/>
        <v>0</v>
      </c>
      <c r="AF39" s="35">
        <f t="shared" si="4"/>
        <v>0</v>
      </c>
      <c r="AG39" s="36" t="str">
        <f t="shared" si="2"/>
        <v>0 - 0</v>
      </c>
    </row>
    <row r="40" spans="1:33" x14ac:dyDescent="0.2">
      <c r="A40" s="45" t="str">
        <f>'1 Basis vragenformulier'!A57</f>
        <v>G3</v>
      </c>
      <c r="B40" s="45" t="str">
        <f>'1 Basis vragenformulier'!B57</f>
        <v>De netwerkdeelnemers komen hun afspraken na.</v>
      </c>
      <c r="C40" s="280"/>
      <c r="D40" s="16" t="str">
        <f>IF('8 GAME stellingen samenwerking'!D42="X",5,(IF('8 GAME stellingen samenwerking'!E42="X",1,"")))</f>
        <v/>
      </c>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35" t="e">
        <f t="shared" si="1"/>
        <v>#DIV/0!</v>
      </c>
      <c r="AE40" s="35">
        <f t="shared" si="3"/>
        <v>0</v>
      </c>
      <c r="AF40" s="35">
        <f t="shared" si="4"/>
        <v>0</v>
      </c>
      <c r="AG40" s="36" t="str">
        <f t="shared" si="2"/>
        <v>0 - 0</v>
      </c>
    </row>
    <row r="41" spans="1:33" x14ac:dyDescent="0.2">
      <c r="A41" s="45" t="str">
        <f>'1 Basis vragenformulier'!A58</f>
        <v>G4</v>
      </c>
      <c r="B41" s="45" t="str">
        <f>'1 Basis vragenformulier'!B58</f>
        <v>De netwerkdeelnemers gunnen elkaar hun successen.</v>
      </c>
      <c r="C41" s="280"/>
      <c r="D41" s="16" t="str">
        <f>IF('8 GAME stellingen samenwerking'!D43="X",5,(IF('8 GAME stellingen samenwerking'!E43="X",1,"")))</f>
        <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35" t="e">
        <f t="shared" si="1"/>
        <v>#DIV/0!</v>
      </c>
      <c r="AE41" s="35">
        <f t="shared" si="3"/>
        <v>0</v>
      </c>
      <c r="AF41" s="35">
        <f t="shared" si="4"/>
        <v>0</v>
      </c>
      <c r="AG41" s="36" t="str">
        <f t="shared" si="2"/>
        <v>0 - 0</v>
      </c>
    </row>
    <row r="42" spans="1:33" s="68" customFormat="1" ht="13.5" customHeight="1" x14ac:dyDescent="0.2">
      <c r="A42" s="123" t="str">
        <f>'1 Basis vragenformulier'!A59</f>
        <v>H. Daadkracht</v>
      </c>
      <c r="B42" s="123" t="str">
        <f>'1 Basis vragenformulier'!B59</f>
        <v>Er is sprake van voortvarendheid in het netwerk.</v>
      </c>
      <c r="C42" s="277" t="str">
        <f>IFERROR(AVERAGE(C43,C44),"")</f>
        <v/>
      </c>
      <c r="D42" s="277" t="str">
        <f t="shared" ref="D42:M42" si="13">IFERROR(AVERAGE(D43,D44),"")</f>
        <v/>
      </c>
      <c r="E42" s="18" t="str">
        <f t="shared" si="13"/>
        <v/>
      </c>
      <c r="F42" s="18" t="str">
        <f t="shared" si="13"/>
        <v/>
      </c>
      <c r="G42" s="18" t="str">
        <f t="shared" si="13"/>
        <v/>
      </c>
      <c r="H42" s="18" t="str">
        <f t="shared" si="13"/>
        <v/>
      </c>
      <c r="I42" s="18" t="str">
        <f t="shared" si="13"/>
        <v/>
      </c>
      <c r="J42" s="18" t="str">
        <f t="shared" si="13"/>
        <v/>
      </c>
      <c r="K42" s="18" t="str">
        <f t="shared" si="13"/>
        <v/>
      </c>
      <c r="L42" s="18" t="str">
        <f t="shared" si="13"/>
        <v/>
      </c>
      <c r="M42" s="18" t="str">
        <f t="shared" si="13"/>
        <v/>
      </c>
      <c r="N42" s="124" t="str">
        <f>IFERROR(AVERAGE(N43,N44,#REF!),"")</f>
        <v/>
      </c>
      <c r="O42" s="124" t="str">
        <f>IFERROR(AVERAGE(O43,O44,#REF!),"")</f>
        <v/>
      </c>
      <c r="P42" s="124" t="str">
        <f>IFERROR(AVERAGE(P43,P44,#REF!),"")</f>
        <v/>
      </c>
      <c r="Q42" s="124" t="str">
        <f>IFERROR(AVERAGE(Q43,Q44,#REF!),"")</f>
        <v/>
      </c>
      <c r="R42" s="124" t="str">
        <f>IFERROR(AVERAGE(R43,R44,#REF!),"")</f>
        <v/>
      </c>
      <c r="S42" s="124" t="str">
        <f>IFERROR(AVERAGE(S43,S44,#REF!),"")</f>
        <v/>
      </c>
      <c r="T42" s="124" t="str">
        <f>IFERROR(AVERAGE(T43,T44,#REF!),"")</f>
        <v/>
      </c>
      <c r="U42" s="124" t="str">
        <f>IFERROR(AVERAGE(U43,U44,#REF!),"")</f>
        <v/>
      </c>
      <c r="V42" s="124" t="str">
        <f>IFERROR(AVERAGE(V43,V44,#REF!),"")</f>
        <v/>
      </c>
      <c r="W42" s="124" t="str">
        <f>IFERROR(AVERAGE(W43,W44,#REF!),"")</f>
        <v/>
      </c>
      <c r="X42" s="124" t="str">
        <f>IFERROR(AVERAGE(X43,X44,#REF!),"")</f>
        <v/>
      </c>
      <c r="Y42" s="124" t="str">
        <f>IFERROR(AVERAGE(Y43,Y44,#REF!),"")</f>
        <v/>
      </c>
      <c r="Z42" s="124" t="str">
        <f>IFERROR(AVERAGE(Z43,Z44,#REF!),"")</f>
        <v/>
      </c>
      <c r="AA42" s="124" t="str">
        <f>IFERROR(AVERAGE(AA43,AA44,#REF!),"")</f>
        <v/>
      </c>
      <c r="AB42" s="124" t="str">
        <f>IFERROR(AVERAGE(AB43,AB44,#REF!),"")</f>
        <v/>
      </c>
      <c r="AC42" s="124" t="str">
        <f>IFERROR(AVERAGE(AC43,AC44,#REF!),"")</f>
        <v/>
      </c>
      <c r="AD42" s="12" t="e">
        <f t="shared" si="1"/>
        <v>#DIV/0!</v>
      </c>
      <c r="AE42" s="12">
        <f t="shared" si="3"/>
        <v>0</v>
      </c>
      <c r="AF42" s="12">
        <f t="shared" si="4"/>
        <v>0</v>
      </c>
      <c r="AG42" s="11" t="str">
        <f t="shared" si="2"/>
        <v>0 - 0</v>
      </c>
    </row>
    <row r="43" spans="1:33" x14ac:dyDescent="0.2">
      <c r="A43" s="128" t="str">
        <f>'1 Basis vragenformulier'!A60</f>
        <v>H1</v>
      </c>
      <c r="B43" s="128" t="str">
        <f>'1 Basis vragenformulier'!B60</f>
        <v>Het netwerk boekt voldoende voortgang.</v>
      </c>
      <c r="C43" s="282"/>
      <c r="D43" s="18" t="str">
        <f>IF('8 GAME stellingen samenwerking'!D46="X",5,(IF('8 GAME stellingen samenwerking'!E46="X",1,"")))</f>
        <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37" t="e">
        <f t="shared" si="1"/>
        <v>#DIV/0!</v>
      </c>
      <c r="AE43" s="37">
        <f t="shared" si="3"/>
        <v>0</v>
      </c>
      <c r="AF43" s="37">
        <f t="shared" si="4"/>
        <v>0</v>
      </c>
      <c r="AG43" s="38" t="str">
        <f t="shared" si="2"/>
        <v>0 - 0</v>
      </c>
    </row>
    <row r="44" spans="1:33" x14ac:dyDescent="0.2">
      <c r="A44" s="128" t="str">
        <f>'1 Basis vragenformulier'!A61</f>
        <v>H2</v>
      </c>
      <c r="B44" s="126" t="str">
        <f>'1 Basis vragenformulier'!B61</f>
        <v>De activiteiten in het netwerk (bijv. bijeenkomsten) dragen bij aan de ambitie van het netwerk.</v>
      </c>
      <c r="C44" s="283"/>
      <c r="D44" s="18" t="str">
        <f>IF('8 GAME stellingen samenwerking'!D47="X",5,(IF('8 GAME stellingen samenwerking'!E47="X",1,"")))</f>
        <v/>
      </c>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37" t="e">
        <f t="shared" si="1"/>
        <v>#DIV/0!</v>
      </c>
      <c r="AE44" s="37">
        <f t="shared" si="3"/>
        <v>0</v>
      </c>
      <c r="AF44" s="37">
        <f t="shared" si="4"/>
        <v>0</v>
      </c>
      <c r="AG44" s="38" t="str">
        <f t="shared" si="2"/>
        <v>0 - 0</v>
      </c>
    </row>
    <row r="45" spans="1:33" s="68" customFormat="1" ht="13.5" customHeight="1" x14ac:dyDescent="0.2">
      <c r="A45" s="130" t="str">
        <f>'1 Basis vragenformulier'!A62</f>
        <v>I. Samenstelling</v>
      </c>
      <c r="B45" s="130" t="str">
        <f>'1 Basis vragenformulier'!B62</f>
        <v>De juiste partijen zijn in het netwerk betrokken.</v>
      </c>
      <c r="C45" s="277" t="str">
        <f>IFERROR(AVERAGE(C46,C47,C48),"")</f>
        <v/>
      </c>
      <c r="D45" s="277" t="str">
        <f t="shared" ref="D45:AC45" si="14">IFERROR(AVERAGE(D46,D47,D48),"")</f>
        <v/>
      </c>
      <c r="E45" s="16" t="str">
        <f t="shared" si="14"/>
        <v/>
      </c>
      <c r="F45" s="16" t="str">
        <f t="shared" si="14"/>
        <v/>
      </c>
      <c r="G45" s="16" t="str">
        <f t="shared" si="14"/>
        <v/>
      </c>
      <c r="H45" s="16" t="str">
        <f t="shared" si="14"/>
        <v/>
      </c>
      <c r="I45" s="16" t="str">
        <f t="shared" si="14"/>
        <v/>
      </c>
      <c r="J45" s="16" t="str">
        <f t="shared" si="14"/>
        <v/>
      </c>
      <c r="K45" s="16" t="str">
        <f t="shared" si="14"/>
        <v/>
      </c>
      <c r="L45" s="16" t="str">
        <f t="shared" si="14"/>
        <v/>
      </c>
      <c r="M45" s="16" t="str">
        <f t="shared" si="14"/>
        <v/>
      </c>
      <c r="N45" s="277" t="str">
        <f t="shared" si="14"/>
        <v/>
      </c>
      <c r="O45" s="277" t="str">
        <f t="shared" si="14"/>
        <v/>
      </c>
      <c r="P45" s="277" t="str">
        <f t="shared" si="14"/>
        <v/>
      </c>
      <c r="Q45" s="277" t="str">
        <f t="shared" si="14"/>
        <v/>
      </c>
      <c r="R45" s="277" t="str">
        <f t="shared" si="14"/>
        <v/>
      </c>
      <c r="S45" s="277" t="str">
        <f t="shared" si="14"/>
        <v/>
      </c>
      <c r="T45" s="277" t="str">
        <f t="shared" si="14"/>
        <v/>
      </c>
      <c r="U45" s="277" t="str">
        <f t="shared" si="14"/>
        <v/>
      </c>
      <c r="V45" s="277" t="str">
        <f t="shared" si="14"/>
        <v/>
      </c>
      <c r="W45" s="277" t="str">
        <f t="shared" si="14"/>
        <v/>
      </c>
      <c r="X45" s="277" t="str">
        <f t="shared" si="14"/>
        <v/>
      </c>
      <c r="Y45" s="277" t="str">
        <f t="shared" si="14"/>
        <v/>
      </c>
      <c r="Z45" s="277" t="str">
        <f t="shared" si="14"/>
        <v/>
      </c>
      <c r="AA45" s="277" t="str">
        <f t="shared" si="14"/>
        <v/>
      </c>
      <c r="AB45" s="277" t="str">
        <f t="shared" si="14"/>
        <v/>
      </c>
      <c r="AC45" s="277" t="str">
        <f t="shared" si="14"/>
        <v/>
      </c>
      <c r="AD45" s="14" t="e">
        <f t="shared" si="1"/>
        <v>#DIV/0!</v>
      </c>
      <c r="AE45" s="14">
        <f t="shared" si="3"/>
        <v>0</v>
      </c>
      <c r="AF45" s="14">
        <f t="shared" si="4"/>
        <v>0</v>
      </c>
      <c r="AG45" s="13" t="str">
        <f t="shared" si="2"/>
        <v>0 - 0</v>
      </c>
    </row>
    <row r="46" spans="1:33" x14ac:dyDescent="0.2">
      <c r="A46" s="131" t="str">
        <f>'1 Basis vragenformulier'!A63</f>
        <v>I1</v>
      </c>
      <c r="B46" s="132" t="str">
        <f>'1 Basis vragenformulier'!B63</f>
        <v xml:space="preserve">Het huidige netwerk is in staat om zelf oplossingen te vinden bij problemen. </v>
      </c>
      <c r="C46" s="284"/>
      <c r="D46" s="85" t="str">
        <f>IF('8 GAME stellingen samenwerking'!D50="X",5,(IF('8 GAME stellingen samenwerking'!E50="X",1,"")))</f>
        <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39" t="e">
        <f t="shared" si="1"/>
        <v>#DIV/0!</v>
      </c>
      <c r="AE46" s="39">
        <f t="shared" si="3"/>
        <v>0</v>
      </c>
      <c r="AF46" s="39">
        <f t="shared" si="4"/>
        <v>0</v>
      </c>
      <c r="AG46" s="40" t="str">
        <f t="shared" si="2"/>
        <v>0 - 0</v>
      </c>
    </row>
    <row r="47" spans="1:33" x14ac:dyDescent="0.2">
      <c r="A47" s="131" t="str">
        <f>'1 Basis vragenformulier'!A64</f>
        <v>I2</v>
      </c>
      <c r="B47" s="132" t="str">
        <f>'1 Basis vragenformulier'!B64</f>
        <v>In het netwerk zijn de juiste partners betrokken om de ambitie van het netwerk te realiseren.</v>
      </c>
      <c r="C47" s="284"/>
      <c r="D47" s="85" t="str">
        <f>IF('8 GAME stellingen samenwerking'!D51="X",5,(IF('8 GAME stellingen samenwerking'!E51="X",1,"")))</f>
        <v/>
      </c>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39" t="e">
        <f t="shared" si="1"/>
        <v>#DIV/0!</v>
      </c>
      <c r="AE47" s="39">
        <f t="shared" si="3"/>
        <v>0</v>
      </c>
      <c r="AF47" s="39">
        <f t="shared" si="4"/>
        <v>0</v>
      </c>
      <c r="AG47" s="40" t="str">
        <f t="shared" si="2"/>
        <v>0 - 0</v>
      </c>
    </row>
    <row r="48" spans="1:33" s="84" customFormat="1" x14ac:dyDescent="0.2">
      <c r="A48" s="131" t="str">
        <f>'1 Basis vragenformulier'!A65</f>
        <v>I3</v>
      </c>
      <c r="B48" s="132" t="str">
        <f>'1 Basis vragenformulier'!B65</f>
        <v>De partners in het netwerk zijn voldoende divers.</v>
      </c>
      <c r="C48" s="284"/>
      <c r="D48" s="85" t="str">
        <f>IF('8 GAME stellingen samenwerking'!D52="X",5,(IF('8 GAME stellingen samenwerking'!E52="X",1,"")))</f>
        <v/>
      </c>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60" t="e">
        <f t="shared" si="1"/>
        <v>#DIV/0!</v>
      </c>
      <c r="AE48" s="60">
        <f t="shared" si="3"/>
        <v>0</v>
      </c>
      <c r="AF48" s="60">
        <f t="shared" si="4"/>
        <v>0</v>
      </c>
      <c r="AG48" s="20" t="str">
        <f t="shared" si="2"/>
        <v>0 - 0</v>
      </c>
    </row>
    <row r="49" spans="1:34" s="70" customFormat="1" hidden="1" x14ac:dyDescent="0.2">
      <c r="A49" s="48"/>
      <c r="B49" s="22" t="str">
        <f>'1 Basis vragenformulier'!B104</f>
        <v>De samenwerking in het netwerk verloopt over het algemeen naar tevredenheid.</v>
      </c>
      <c r="C49" s="285"/>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41" t="e">
        <f t="shared" si="1"/>
        <v>#DIV/0!</v>
      </c>
      <c r="AE49" s="41">
        <f t="shared" si="3"/>
        <v>0</v>
      </c>
      <c r="AF49" s="41">
        <f t="shared" si="4"/>
        <v>0</v>
      </c>
      <c r="AG49" s="41" t="str">
        <f t="shared" si="2"/>
        <v>0 - 0</v>
      </c>
      <c r="AH49" s="70" t="s">
        <v>42</v>
      </c>
    </row>
    <row r="50" spans="1:34" x14ac:dyDescent="0.2">
      <c r="B50" s="61"/>
      <c r="C50" s="61"/>
      <c r="AG50" s="2" t="str">
        <f t="shared" si="2"/>
        <v xml:space="preserve"> - </v>
      </c>
    </row>
    <row r="51" spans="1:34" s="70" customFormat="1" ht="25.5" x14ac:dyDescent="0.2">
      <c r="A51" s="48"/>
      <c r="B51" s="22" t="s">
        <v>385</v>
      </c>
      <c r="C51" s="41" t="str">
        <f t="shared" ref="C51:AC51" si="15">IFERROR(AVERAGE(C45,C42,C37,C31,C26,C21,C15,C11,C6),"")</f>
        <v/>
      </c>
      <c r="D51" s="41" t="str">
        <f t="shared" si="15"/>
        <v/>
      </c>
      <c r="E51" s="41" t="str">
        <f t="shared" si="15"/>
        <v/>
      </c>
      <c r="F51" s="41" t="str">
        <f t="shared" si="15"/>
        <v/>
      </c>
      <c r="G51" s="41" t="str">
        <f t="shared" si="15"/>
        <v/>
      </c>
      <c r="H51" s="41" t="str">
        <f t="shared" si="15"/>
        <v/>
      </c>
      <c r="I51" s="41" t="str">
        <f t="shared" si="15"/>
        <v/>
      </c>
      <c r="J51" s="41" t="str">
        <f t="shared" si="15"/>
        <v/>
      </c>
      <c r="K51" s="41" t="str">
        <f t="shared" si="15"/>
        <v/>
      </c>
      <c r="L51" s="41" t="str">
        <f t="shared" si="15"/>
        <v/>
      </c>
      <c r="M51" s="41" t="str">
        <f t="shared" si="15"/>
        <v/>
      </c>
      <c r="N51" s="41" t="str">
        <f t="shared" si="15"/>
        <v/>
      </c>
      <c r="O51" s="41" t="str">
        <f t="shared" si="15"/>
        <v/>
      </c>
      <c r="P51" s="41" t="str">
        <f t="shared" si="15"/>
        <v/>
      </c>
      <c r="Q51" s="41" t="str">
        <f t="shared" si="15"/>
        <v/>
      </c>
      <c r="R51" s="41" t="str">
        <f t="shared" si="15"/>
        <v/>
      </c>
      <c r="S51" s="41" t="str">
        <f t="shared" si="15"/>
        <v/>
      </c>
      <c r="T51" s="41" t="str">
        <f t="shared" si="15"/>
        <v/>
      </c>
      <c r="U51" s="41" t="str">
        <f t="shared" si="15"/>
        <v/>
      </c>
      <c r="V51" s="41" t="str">
        <f t="shared" si="15"/>
        <v/>
      </c>
      <c r="W51" s="41" t="str">
        <f t="shared" si="15"/>
        <v/>
      </c>
      <c r="X51" s="41" t="str">
        <f t="shared" si="15"/>
        <v/>
      </c>
      <c r="Y51" s="41" t="str">
        <f t="shared" si="15"/>
        <v/>
      </c>
      <c r="Z51" s="41" t="str">
        <f t="shared" si="15"/>
        <v/>
      </c>
      <c r="AA51" s="41" t="str">
        <f t="shared" si="15"/>
        <v/>
      </c>
      <c r="AB51" s="41" t="str">
        <f t="shared" si="15"/>
        <v/>
      </c>
      <c r="AC51" s="41" t="str">
        <f t="shared" si="15"/>
        <v/>
      </c>
      <c r="AD51" s="41" t="e">
        <f t="shared" ref="AD51" si="16">AVERAGEIF(D51:AC51,"&gt;0",D51:AC51)</f>
        <v>#DIV/0!</v>
      </c>
      <c r="AE51" s="41">
        <f t="shared" ref="AE51" si="17">ROUND(MIN(D51:AC51),1)</f>
        <v>0</v>
      </c>
      <c r="AF51" s="41">
        <f t="shared" ref="AF51" si="18">ROUND(MAX(D51:AC51),1)</f>
        <v>0</v>
      </c>
      <c r="AG51" s="41" t="str">
        <f t="shared" si="2"/>
        <v>0 - 0</v>
      </c>
    </row>
    <row r="52" spans="1:34" x14ac:dyDescent="0.2">
      <c r="E52" s="86"/>
      <c r="F52" s="86"/>
      <c r="G52" s="86"/>
      <c r="H52" s="86"/>
      <c r="I52" s="86"/>
      <c r="J52" s="86"/>
      <c r="K52" s="86"/>
      <c r="L52" s="86"/>
      <c r="M52" s="86"/>
    </row>
  </sheetData>
  <sheetProtection sheet="1" objects="1" scenarios="1"/>
  <pageMargins left="0.70866141732283472" right="0.70866141732283472" top="0.59055118110236227" bottom="0.47244094488188981" header="0.19685039370078741" footer="0.31496062992125984"/>
  <pageSetup paperSize="8"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B0F0"/>
  </sheetPr>
  <dimension ref="A1:V26"/>
  <sheetViews>
    <sheetView topLeftCell="A13" zoomScaleNormal="100" workbookViewId="0">
      <selection activeCell="M44" sqref="M44"/>
    </sheetView>
  </sheetViews>
  <sheetFormatPr defaultRowHeight="12.75" x14ac:dyDescent="0.2"/>
  <cols>
    <col min="1" max="1" width="28.7109375" customWidth="1"/>
    <col min="2" max="2" width="18.42578125" customWidth="1"/>
    <col min="3" max="3" width="11.7109375" customWidth="1"/>
    <col min="4" max="5" width="11.7109375" style="15" customWidth="1"/>
    <col min="6" max="11" width="11.7109375" customWidth="1"/>
    <col min="12" max="12" width="3.85546875" customWidth="1"/>
    <col min="13" max="13" width="18.5703125" customWidth="1"/>
    <col min="14" max="14" width="8.140625" style="32" customWidth="1"/>
    <col min="15" max="15" width="9.140625" style="32"/>
    <col min="16" max="16" width="12.7109375" customWidth="1"/>
    <col min="17" max="17" width="11.85546875" customWidth="1"/>
    <col min="19" max="19" width="4.85546875" customWidth="1"/>
    <col min="20" max="20" width="9.140625" customWidth="1"/>
    <col min="21" max="21" width="9.140625" style="75"/>
  </cols>
  <sheetData>
    <row r="1" spans="1:22" x14ac:dyDescent="0.2">
      <c r="A1" s="3" t="s">
        <v>384</v>
      </c>
      <c r="B1" s="24"/>
      <c r="C1" s="495" t="str">
        <f>'12 Invoer waarden NWsamenwerkin'!D4</f>
        <v>Naam netwerk(samenwerking)</v>
      </c>
      <c r="D1" s="23"/>
      <c r="E1" s="23"/>
      <c r="F1" s="24"/>
      <c r="G1" s="24"/>
      <c r="H1" s="24"/>
      <c r="I1" s="24"/>
      <c r="J1" s="24"/>
      <c r="K1" s="24"/>
      <c r="L1" s="24"/>
      <c r="M1" s="24"/>
      <c r="N1" s="71"/>
      <c r="O1" s="71"/>
      <c r="P1" s="24"/>
      <c r="Q1" s="24"/>
      <c r="R1" s="24"/>
      <c r="S1" s="24"/>
      <c r="T1" s="24"/>
      <c r="U1" s="79"/>
      <c r="V1" s="24"/>
    </row>
    <row r="2" spans="1:22" x14ac:dyDescent="0.2">
      <c r="A2" s="1"/>
      <c r="B2" s="21"/>
    </row>
    <row r="3" spans="1:22" x14ac:dyDescent="0.2">
      <c r="A3" s="65" t="s">
        <v>12</v>
      </c>
      <c r="B3" s="66" t="s">
        <v>391</v>
      </c>
      <c r="C3" s="67"/>
      <c r="D3" s="67"/>
      <c r="E3" s="67"/>
      <c r="F3" s="67"/>
      <c r="G3" s="67"/>
      <c r="H3" s="67"/>
      <c r="I3" s="67"/>
      <c r="J3" s="67"/>
      <c r="K3" s="67"/>
      <c r="L3" s="67"/>
      <c r="M3" s="72"/>
      <c r="O3" s="72"/>
      <c r="Q3" s="21"/>
      <c r="T3" s="21"/>
    </row>
    <row r="4" spans="1:22" x14ac:dyDescent="0.2">
      <c r="A4" s="493" t="s">
        <v>194</v>
      </c>
      <c r="B4" s="491" t="str">
        <f>'12 Invoer waarden NWsamenwerkin'!D6</f>
        <v/>
      </c>
      <c r="C4" s="55"/>
      <c r="D4" s="55"/>
      <c r="E4" s="55"/>
      <c r="F4" s="55"/>
      <c r="G4" s="55"/>
      <c r="H4" s="55"/>
      <c r="I4" s="55"/>
      <c r="J4" s="55"/>
      <c r="K4" s="55"/>
      <c r="L4" s="55" t="str">
        <f>'12 Invoer waarden NWsamenwerkin'!N6</f>
        <v/>
      </c>
      <c r="M4" s="15"/>
      <c r="N4" s="75"/>
      <c r="O4" s="76"/>
      <c r="R4" s="75"/>
      <c r="U4" s="77"/>
    </row>
    <row r="5" spans="1:22" x14ac:dyDescent="0.2">
      <c r="A5" s="493" t="s">
        <v>195</v>
      </c>
      <c r="B5" s="491" t="str">
        <f>'12 Invoer waarden NWsamenwerkin'!D11</f>
        <v/>
      </c>
      <c r="C5" s="55"/>
      <c r="D5" s="55"/>
      <c r="E5" s="55"/>
      <c r="F5" s="55"/>
      <c r="G5" s="55"/>
      <c r="H5" s="55"/>
      <c r="I5" s="55"/>
      <c r="J5" s="55"/>
      <c r="K5" s="55"/>
      <c r="L5" s="55" t="str">
        <f>'12 Invoer waarden NWsamenwerkin'!N11</f>
        <v/>
      </c>
      <c r="M5" s="15"/>
      <c r="N5" s="75"/>
      <c r="O5" s="76"/>
      <c r="R5" s="75"/>
      <c r="U5" s="77"/>
    </row>
    <row r="6" spans="1:22" x14ac:dyDescent="0.2">
      <c r="A6" s="493" t="s">
        <v>196</v>
      </c>
      <c r="B6" s="491" t="str">
        <f>'12 Invoer waarden NWsamenwerkin'!D15</f>
        <v/>
      </c>
      <c r="C6" s="55"/>
      <c r="D6" s="55"/>
      <c r="E6" s="55"/>
      <c r="F6" s="55"/>
      <c r="G6" s="55"/>
      <c r="H6" s="55"/>
      <c r="I6" s="55"/>
      <c r="J6" s="55"/>
      <c r="K6" s="55"/>
      <c r="L6" s="55" t="str">
        <f>'12 Invoer waarden NWsamenwerkin'!N15</f>
        <v/>
      </c>
      <c r="M6" s="15"/>
      <c r="N6" s="75"/>
      <c r="O6" s="76"/>
      <c r="R6" s="75"/>
      <c r="U6" s="77"/>
    </row>
    <row r="7" spans="1:22" x14ac:dyDescent="0.2">
      <c r="A7" s="493" t="s">
        <v>197</v>
      </c>
      <c r="B7" s="491" t="str">
        <f>'12 Invoer waarden NWsamenwerkin'!D21</f>
        <v/>
      </c>
      <c r="C7" s="55"/>
      <c r="D7" s="55"/>
      <c r="E7" s="55"/>
      <c r="F7" s="55"/>
      <c r="G7" s="55"/>
      <c r="H7" s="55"/>
      <c r="I7" s="55"/>
      <c r="J7" s="55"/>
      <c r="K7" s="55"/>
      <c r="L7" s="55" t="str">
        <f>'12 Invoer waarden NWsamenwerkin'!N21</f>
        <v/>
      </c>
      <c r="M7" s="15"/>
      <c r="N7" s="75"/>
      <c r="O7" s="76"/>
      <c r="R7" s="75"/>
      <c r="U7" s="77"/>
    </row>
    <row r="8" spans="1:22" x14ac:dyDescent="0.2">
      <c r="A8" s="493" t="s">
        <v>198</v>
      </c>
      <c r="B8" s="491" t="str">
        <f>'12 Invoer waarden NWsamenwerkin'!D26</f>
        <v/>
      </c>
      <c r="C8" s="55"/>
      <c r="D8" s="55"/>
      <c r="E8" s="55"/>
      <c r="F8" s="55"/>
      <c r="G8" s="55"/>
      <c r="H8" s="55"/>
      <c r="I8" s="55"/>
      <c r="J8" s="55"/>
      <c r="K8" s="55"/>
      <c r="L8" s="55" t="str">
        <f>'12 Invoer waarden NWsamenwerkin'!N26</f>
        <v/>
      </c>
      <c r="M8" s="15"/>
      <c r="N8" s="75"/>
      <c r="O8" s="76"/>
      <c r="R8" s="75"/>
      <c r="U8" s="77"/>
    </row>
    <row r="9" spans="1:22" x14ac:dyDescent="0.2">
      <c r="A9" s="493" t="s">
        <v>199</v>
      </c>
      <c r="B9" s="491" t="str">
        <f>'12 Invoer waarden NWsamenwerkin'!D31</f>
        <v/>
      </c>
      <c r="C9" s="55"/>
      <c r="D9" s="55"/>
      <c r="E9" s="55"/>
      <c r="F9" s="55"/>
      <c r="G9" s="55"/>
      <c r="H9" s="55"/>
      <c r="I9" s="55"/>
      <c r="J9" s="55"/>
      <c r="K9" s="55"/>
      <c r="L9" s="55" t="str">
        <f>'12 Invoer waarden NWsamenwerkin'!N31</f>
        <v/>
      </c>
      <c r="M9" s="15"/>
      <c r="N9" s="75"/>
      <c r="O9" s="76"/>
      <c r="R9" s="75"/>
      <c r="U9" s="77"/>
    </row>
    <row r="10" spans="1:22" x14ac:dyDescent="0.2">
      <c r="A10" s="493" t="s">
        <v>200</v>
      </c>
      <c r="B10" s="491" t="str">
        <f>'12 Invoer waarden NWsamenwerkin'!D37</f>
        <v/>
      </c>
      <c r="C10" s="55"/>
      <c r="D10" s="55"/>
      <c r="E10" s="55"/>
      <c r="F10" s="55"/>
      <c r="G10" s="55"/>
      <c r="H10" s="55"/>
      <c r="I10" s="55"/>
      <c r="J10" s="55"/>
      <c r="K10" s="55"/>
      <c r="L10" s="55" t="str">
        <f>'12 Invoer waarden NWsamenwerkin'!N37</f>
        <v/>
      </c>
      <c r="M10" s="15"/>
      <c r="N10" s="75"/>
      <c r="O10" s="76"/>
      <c r="R10" s="75"/>
      <c r="U10" s="77"/>
    </row>
    <row r="11" spans="1:22" x14ac:dyDescent="0.2">
      <c r="A11" s="493" t="s">
        <v>201</v>
      </c>
      <c r="B11" s="491" t="str">
        <f>'12 Invoer waarden NWsamenwerkin'!D42</f>
        <v/>
      </c>
      <c r="C11" s="55"/>
      <c r="D11" s="55"/>
      <c r="E11" s="55"/>
      <c r="F11" s="55"/>
      <c r="G11" s="55"/>
      <c r="H11" s="55"/>
      <c r="I11" s="55"/>
      <c r="J11" s="55"/>
      <c r="K11" s="55"/>
      <c r="L11" s="55" t="str">
        <f>'12 Invoer waarden NWsamenwerkin'!N42</f>
        <v/>
      </c>
      <c r="M11" s="15"/>
      <c r="N11" s="75"/>
      <c r="O11" s="77"/>
      <c r="R11" s="75"/>
      <c r="U11" s="77"/>
    </row>
    <row r="12" spans="1:22" x14ac:dyDescent="0.2">
      <c r="A12" s="494" t="s">
        <v>202</v>
      </c>
      <c r="B12" s="492" t="str">
        <f>'12 Invoer waarden NWsamenwerkin'!D45</f>
        <v/>
      </c>
      <c r="C12" s="56"/>
      <c r="D12" s="56"/>
      <c r="E12" s="56"/>
      <c r="F12" s="56"/>
      <c r="G12" s="56"/>
      <c r="H12" s="56"/>
      <c r="I12" s="56"/>
      <c r="J12" s="56"/>
      <c r="K12" s="56"/>
      <c r="L12" s="56" t="str">
        <f>'12 Invoer waarden NWsamenwerkin'!N45</f>
        <v/>
      </c>
      <c r="M12" s="15"/>
      <c r="N12" s="75"/>
      <c r="O12" s="77"/>
      <c r="R12" s="75"/>
      <c r="U12" s="77"/>
    </row>
    <row r="13" spans="1:22" x14ac:dyDescent="0.2">
      <c r="M13" s="15"/>
      <c r="N13" s="75"/>
      <c r="O13" s="77"/>
      <c r="R13" s="75"/>
      <c r="U13" s="77"/>
    </row>
    <row r="14" spans="1:22" x14ac:dyDescent="0.2">
      <c r="A14" s="21"/>
      <c r="O14" s="77"/>
      <c r="Q14" s="73"/>
    </row>
    <row r="16" spans="1:22" x14ac:dyDescent="0.2">
      <c r="A16" s="66"/>
      <c r="M16" s="87"/>
    </row>
    <row r="17" spans="1:13" x14ac:dyDescent="0.2">
      <c r="A17" s="15"/>
      <c r="M17" s="74"/>
    </row>
    <row r="18" spans="1:13" x14ac:dyDescent="0.2">
      <c r="A18" s="15"/>
      <c r="M18" s="74"/>
    </row>
    <row r="19" spans="1:13" x14ac:dyDescent="0.2">
      <c r="A19" s="15"/>
      <c r="M19" s="74"/>
    </row>
    <row r="20" spans="1:13" x14ac:dyDescent="0.2">
      <c r="A20" s="15"/>
      <c r="M20" s="74"/>
    </row>
    <row r="21" spans="1:13" x14ac:dyDescent="0.2">
      <c r="A21" s="15"/>
    </row>
    <row r="22" spans="1:13" x14ac:dyDescent="0.2">
      <c r="A22" s="15"/>
    </row>
    <row r="23" spans="1:13" x14ac:dyDescent="0.2">
      <c r="A23" s="15"/>
    </row>
    <row r="24" spans="1:13" x14ac:dyDescent="0.2">
      <c r="A24" s="15"/>
    </row>
    <row r="25" spans="1:13" x14ac:dyDescent="0.2">
      <c r="A25" s="15"/>
    </row>
    <row r="26" spans="1:13" x14ac:dyDescent="0.2">
      <c r="A26" s="15"/>
    </row>
  </sheetData>
  <sheetProtection sheet="1" scenarios="1" selectLockedCells="1" selectUnlockedCells="1"/>
  <pageMargins left="0.33" right="0.70866141732283472" top="1.19" bottom="1.1299999999999999"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workbookViewId="0">
      <pane xSplit="2" ySplit="4" topLeftCell="D5" activePane="bottomRight" state="frozen"/>
      <selection activeCell="N42" sqref="N42"/>
      <selection pane="topRight" activeCell="N42" sqref="N42"/>
      <selection pane="bottomLeft" activeCell="N42" sqref="N42"/>
      <selection pane="bottomRight" activeCell="D7" sqref="D7"/>
    </sheetView>
  </sheetViews>
  <sheetFormatPr defaultRowHeight="12.75" outlineLevelCol="1" x14ac:dyDescent="0.2"/>
  <cols>
    <col min="1" max="1" width="7.85546875" style="133" customWidth="1"/>
    <col min="2" max="2" width="81.7109375" style="50" customWidth="1"/>
    <col min="3" max="3" width="17.5703125" style="50" hidden="1" customWidth="1"/>
    <col min="4" max="4" width="17.7109375" style="2" customWidth="1"/>
    <col min="5" max="12" width="17.7109375" style="32" customWidth="1"/>
    <col min="13" max="28" width="17.7109375" style="32" hidden="1" customWidth="1" outlineLevel="1"/>
    <col min="29" max="29" width="15.7109375" style="2" customWidth="1" collapsed="1"/>
    <col min="30" max="31" width="15.7109375" style="2" customWidth="1"/>
    <col min="32" max="32" width="9.85546875" style="62" bestFit="1" customWidth="1"/>
    <col min="33" max="16384" width="9.140625" style="96"/>
  </cols>
  <sheetData>
    <row r="1" spans="1:32" x14ac:dyDescent="0.2">
      <c r="A1" s="143" t="s">
        <v>390</v>
      </c>
    </row>
    <row r="2" spans="1:32" s="68" customFormat="1" x14ac:dyDescent="0.2">
      <c r="A2" s="134"/>
      <c r="B2" s="8" t="s">
        <v>6</v>
      </c>
      <c r="C2" s="275" t="s">
        <v>176</v>
      </c>
      <c r="D2" s="11">
        <v>1</v>
      </c>
      <c r="E2" s="11"/>
      <c r="F2" s="11"/>
      <c r="G2" s="11"/>
      <c r="H2" s="11"/>
      <c r="I2" s="11"/>
      <c r="J2" s="11"/>
      <c r="K2" s="11"/>
      <c r="L2" s="11"/>
      <c r="M2" s="11">
        <v>10</v>
      </c>
      <c r="N2" s="11">
        <v>11</v>
      </c>
      <c r="O2" s="11">
        <v>12</v>
      </c>
      <c r="P2" s="11">
        <v>13</v>
      </c>
      <c r="Q2" s="11">
        <v>14</v>
      </c>
      <c r="R2" s="11">
        <v>15</v>
      </c>
      <c r="S2" s="11">
        <v>16</v>
      </c>
      <c r="T2" s="11">
        <v>17</v>
      </c>
      <c r="U2" s="11">
        <v>18</v>
      </c>
      <c r="V2" s="11">
        <v>19</v>
      </c>
      <c r="W2" s="11">
        <v>20</v>
      </c>
      <c r="X2" s="11">
        <v>21</v>
      </c>
      <c r="Y2" s="11">
        <v>22</v>
      </c>
      <c r="Z2" s="11">
        <v>23</v>
      </c>
      <c r="AA2" s="11">
        <v>24</v>
      </c>
      <c r="AB2" s="11">
        <v>25</v>
      </c>
      <c r="AC2" s="11" t="s">
        <v>1</v>
      </c>
      <c r="AD2" s="11" t="s">
        <v>2</v>
      </c>
      <c r="AE2" s="11" t="s">
        <v>3</v>
      </c>
      <c r="AF2" s="12" t="s">
        <v>4</v>
      </c>
    </row>
    <row r="3" spans="1:32" hidden="1" x14ac:dyDescent="0.2">
      <c r="A3" s="134"/>
      <c r="B3" s="8" t="s">
        <v>0</v>
      </c>
      <c r="C3" s="276"/>
      <c r="D3" s="33" t="s">
        <v>313</v>
      </c>
      <c r="E3" s="29"/>
      <c r="F3" s="29"/>
      <c r="G3" s="29"/>
      <c r="H3" s="29"/>
      <c r="I3" s="29"/>
      <c r="J3" s="29"/>
      <c r="K3" s="29"/>
      <c r="L3" s="29"/>
      <c r="M3" s="29"/>
      <c r="N3" s="29"/>
      <c r="O3" s="29"/>
      <c r="P3" s="29"/>
      <c r="Q3" s="29"/>
      <c r="R3" s="29"/>
      <c r="S3" s="29"/>
      <c r="T3" s="29"/>
      <c r="U3" s="29"/>
      <c r="V3" s="29"/>
      <c r="W3" s="29"/>
      <c r="X3" s="29"/>
      <c r="Y3" s="29"/>
      <c r="Z3" s="29"/>
      <c r="AA3" s="29"/>
      <c r="AB3" s="29"/>
      <c r="AC3" s="33"/>
      <c r="AD3" s="33"/>
      <c r="AE3" s="33"/>
      <c r="AF3" s="63"/>
    </row>
    <row r="4" spans="1:32" ht="27.75" customHeight="1" x14ac:dyDescent="0.2">
      <c r="A4" s="134"/>
      <c r="B4" s="8" t="s">
        <v>7</v>
      </c>
      <c r="C4" s="276" t="s">
        <v>175</v>
      </c>
      <c r="D4" s="33" t="str">
        <f>'9 GAME stellingen opbrengsten'!C2</f>
        <v>Naam netwerk(samenwerking)</v>
      </c>
      <c r="E4" s="29"/>
      <c r="F4" s="29"/>
      <c r="G4" s="29"/>
      <c r="H4" s="29"/>
      <c r="I4" s="29"/>
      <c r="J4" s="29"/>
      <c r="K4" s="29"/>
      <c r="L4" s="29"/>
      <c r="M4" s="29"/>
      <c r="N4" s="29"/>
      <c r="O4" s="29"/>
      <c r="P4" s="29"/>
      <c r="Q4" s="29"/>
      <c r="R4" s="29"/>
      <c r="S4" s="29"/>
      <c r="T4" s="29"/>
      <c r="U4" s="29"/>
      <c r="V4" s="29"/>
      <c r="W4" s="29"/>
      <c r="X4" s="29"/>
      <c r="Y4" s="29"/>
      <c r="Z4" s="29"/>
      <c r="AA4" s="29"/>
      <c r="AB4" s="29"/>
      <c r="AC4" s="33"/>
      <c r="AD4" s="33"/>
      <c r="AE4" s="33"/>
      <c r="AF4" s="63"/>
    </row>
    <row r="5" spans="1:32" x14ac:dyDescent="0.2">
      <c r="A5" s="135"/>
      <c r="B5" s="28"/>
      <c r="C5" s="28"/>
      <c r="D5" s="34"/>
      <c r="E5" s="30"/>
      <c r="F5" s="30"/>
      <c r="G5" s="30"/>
      <c r="H5" s="30"/>
      <c r="I5" s="30"/>
      <c r="J5" s="30"/>
      <c r="K5" s="30"/>
      <c r="L5" s="30"/>
      <c r="M5" s="30"/>
      <c r="N5" s="30"/>
      <c r="O5" s="30"/>
      <c r="P5" s="30"/>
      <c r="Q5" s="30"/>
      <c r="R5" s="30"/>
      <c r="S5" s="30"/>
      <c r="T5" s="30"/>
      <c r="U5" s="30"/>
      <c r="V5" s="30"/>
      <c r="W5" s="30"/>
      <c r="X5" s="30"/>
      <c r="Y5" s="30"/>
      <c r="Z5" s="30"/>
      <c r="AA5" s="30"/>
      <c r="AB5" s="30"/>
      <c r="AC5" s="34"/>
      <c r="AD5" s="34"/>
      <c r="AE5" s="34"/>
      <c r="AF5" s="64"/>
    </row>
    <row r="6" spans="1:32" s="68" customFormat="1" ht="63.75" x14ac:dyDescent="0.2">
      <c r="A6" s="136" t="str">
        <f>'1 Basis vragenformulier'!A70</f>
        <v>J. 'Fysieke' mijlpalen</v>
      </c>
      <c r="B6" s="136" t="str">
        <f>'1 Basis vragenformulier'!B70</f>
        <v>De opbrengsten van het netwerk leiden tot waarneembare veranderingen in de maatschappij.</v>
      </c>
      <c r="C6" s="277" t="str">
        <f>IFERROR(AVERAGE(C7,C8,C9),"")</f>
        <v/>
      </c>
      <c r="D6" s="277" t="str">
        <f>IFERROR(AVERAGE(D7,D8,D9),"")</f>
        <v/>
      </c>
      <c r="E6" s="10"/>
      <c r="F6" s="10"/>
      <c r="G6" s="10"/>
      <c r="H6" s="10"/>
      <c r="I6" s="10"/>
      <c r="J6" s="10"/>
      <c r="K6" s="10"/>
      <c r="L6" s="10"/>
      <c r="M6" s="10" t="str">
        <f t="shared" ref="M6:AB6" si="0">IFERROR(AVERAGE(M7,M8,M9),"")</f>
        <v/>
      </c>
      <c r="N6" s="10" t="str">
        <f t="shared" si="0"/>
        <v/>
      </c>
      <c r="O6" s="10" t="str">
        <f t="shared" si="0"/>
        <v/>
      </c>
      <c r="P6" s="10" t="str">
        <f t="shared" si="0"/>
        <v/>
      </c>
      <c r="Q6" s="10" t="str">
        <f t="shared" si="0"/>
        <v/>
      </c>
      <c r="R6" s="10" t="str">
        <f t="shared" si="0"/>
        <v/>
      </c>
      <c r="S6" s="10" t="str">
        <f t="shared" si="0"/>
        <v/>
      </c>
      <c r="T6" s="10" t="str">
        <f t="shared" si="0"/>
        <v/>
      </c>
      <c r="U6" s="10" t="str">
        <f t="shared" si="0"/>
        <v/>
      </c>
      <c r="V6" s="10" t="str">
        <f t="shared" si="0"/>
        <v/>
      </c>
      <c r="W6" s="10" t="str">
        <f t="shared" si="0"/>
        <v/>
      </c>
      <c r="X6" s="10" t="str">
        <f t="shared" si="0"/>
        <v/>
      </c>
      <c r="Y6" s="10" t="str">
        <f t="shared" si="0"/>
        <v/>
      </c>
      <c r="Z6" s="10" t="str">
        <f t="shared" si="0"/>
        <v/>
      </c>
      <c r="AA6" s="10" t="str">
        <f t="shared" si="0"/>
        <v/>
      </c>
      <c r="AB6" s="10" t="str">
        <f t="shared" si="0"/>
        <v/>
      </c>
      <c r="AC6" s="10" t="e">
        <f t="shared" ref="AC6:AC35" si="1">AVERAGE(D6:AB6)</f>
        <v>#DIV/0!</v>
      </c>
      <c r="AD6" s="10">
        <f t="shared" ref="AD6:AD35" si="2">ROUND(MIN(D6:AB6),1)</f>
        <v>0</v>
      </c>
      <c r="AE6" s="10">
        <f t="shared" ref="AE6:AE35" si="3">ROUND(MAX(D6:AB6),1)</f>
        <v>0</v>
      </c>
      <c r="AF6" s="10" t="str">
        <f>CONCATENATE(AD6," - ",AE6)</f>
        <v>0 - 0</v>
      </c>
    </row>
    <row r="7" spans="1:32" x14ac:dyDescent="0.2">
      <c r="A7" s="137" t="str">
        <f>'1 Basis vragenformulier'!A71</f>
        <v>J1</v>
      </c>
      <c r="B7" s="137" t="str">
        <f>'1 Basis vragenformulier'!B71</f>
        <v>De afgesproken doelen van het netwerk worden (naar verwachting) gerealiseerd.</v>
      </c>
      <c r="C7" s="137"/>
      <c r="D7" s="58" t="str">
        <f>IF('9 GAME stellingen opbrengsten'!D3="X",5,(IF('9 GAME stellingen opbrengsten'!E3="X",1,"")))</f>
        <v/>
      </c>
      <c r="E7" s="16"/>
      <c r="F7" s="16"/>
      <c r="G7" s="16"/>
      <c r="H7" s="16"/>
      <c r="I7" s="16"/>
      <c r="J7" s="16"/>
      <c r="K7" s="16"/>
      <c r="L7" s="16"/>
      <c r="M7" s="16"/>
      <c r="N7" s="16"/>
      <c r="O7" s="16"/>
      <c r="P7" s="16"/>
      <c r="Q7" s="16"/>
      <c r="R7" s="16"/>
      <c r="S7" s="16"/>
      <c r="T7" s="16"/>
      <c r="U7" s="16"/>
      <c r="V7" s="16"/>
      <c r="W7" s="16"/>
      <c r="X7" s="16"/>
      <c r="Y7" s="16"/>
      <c r="Z7" s="16"/>
      <c r="AA7" s="16"/>
      <c r="AB7" s="16"/>
      <c r="AC7" s="35" t="e">
        <f t="shared" si="1"/>
        <v>#DIV/0!</v>
      </c>
      <c r="AD7" s="35">
        <f t="shared" si="2"/>
        <v>0</v>
      </c>
      <c r="AE7" s="35">
        <f t="shared" si="3"/>
        <v>0</v>
      </c>
      <c r="AF7" s="35" t="str">
        <f t="shared" ref="AF7:AF37" si="4">CONCATENATE(AD7," - ",AE7)</f>
        <v>0 - 0</v>
      </c>
    </row>
    <row r="8" spans="1:32" x14ac:dyDescent="0.2">
      <c r="A8" s="137" t="str">
        <f>'1 Basis vragenformulier'!A72</f>
        <v>J2</v>
      </c>
      <c r="B8" s="137" t="str">
        <f>'1 Basis vragenformulier'!B72</f>
        <v>Ik ben tevreden over de (fysieke) opbrengsten tot nu toe.</v>
      </c>
      <c r="C8" s="137"/>
      <c r="D8" s="58" t="str">
        <f>IF('9 GAME stellingen opbrengsten'!D4="X",5,(IF('9 GAME stellingen opbrengsten'!E4="X",1,"")))</f>
        <v/>
      </c>
      <c r="E8" s="16"/>
      <c r="F8" s="16"/>
      <c r="G8" s="16"/>
      <c r="H8" s="16"/>
      <c r="I8" s="16"/>
      <c r="J8" s="16"/>
      <c r="K8" s="16"/>
      <c r="L8" s="16"/>
      <c r="M8" s="16"/>
      <c r="N8" s="16"/>
      <c r="O8" s="16"/>
      <c r="P8" s="16"/>
      <c r="Q8" s="16"/>
      <c r="R8" s="16"/>
      <c r="S8" s="16"/>
      <c r="T8" s="16"/>
      <c r="U8" s="16"/>
      <c r="V8" s="16"/>
      <c r="W8" s="16"/>
      <c r="X8" s="16"/>
      <c r="Y8" s="16"/>
      <c r="Z8" s="16"/>
      <c r="AA8" s="16"/>
      <c r="AB8" s="16"/>
      <c r="AC8" s="35" t="e">
        <f t="shared" si="1"/>
        <v>#DIV/0!</v>
      </c>
      <c r="AD8" s="35">
        <f t="shared" si="2"/>
        <v>0</v>
      </c>
      <c r="AE8" s="35">
        <f t="shared" si="3"/>
        <v>0</v>
      </c>
      <c r="AF8" s="35" t="str">
        <f t="shared" si="4"/>
        <v>0 - 0</v>
      </c>
    </row>
    <row r="9" spans="1:32" x14ac:dyDescent="0.2">
      <c r="A9" s="137" t="str">
        <f>'1 Basis vragenformulier'!A73</f>
        <v>J3</v>
      </c>
      <c r="B9" s="137" t="str">
        <f>'1 Basis vragenformulier'!B73</f>
        <v xml:space="preserve">De omgeving (bijv. gebruikers en burgers) merkt iets van de opbrengsten van het netwerk. </v>
      </c>
      <c r="C9" s="137"/>
      <c r="D9" s="58" t="str">
        <f>IF('9 GAME stellingen opbrengsten'!D5="X",5,(IF('9 GAME stellingen opbrengsten'!E5="X",1,"")))</f>
        <v/>
      </c>
      <c r="E9" s="16"/>
      <c r="F9" s="16"/>
      <c r="G9" s="16"/>
      <c r="H9" s="16"/>
      <c r="I9" s="16"/>
      <c r="J9" s="16"/>
      <c r="K9" s="16"/>
      <c r="L9" s="16"/>
      <c r="M9" s="16"/>
      <c r="N9" s="16"/>
      <c r="O9" s="16"/>
      <c r="P9" s="16"/>
      <c r="Q9" s="16"/>
      <c r="R9" s="16"/>
      <c r="S9" s="16"/>
      <c r="T9" s="16"/>
      <c r="U9" s="16"/>
      <c r="V9" s="16"/>
      <c r="W9" s="16"/>
      <c r="X9" s="16"/>
      <c r="Y9" s="16"/>
      <c r="Z9" s="16"/>
      <c r="AA9" s="16"/>
      <c r="AB9" s="16"/>
      <c r="AC9" s="35" t="e">
        <f t="shared" si="1"/>
        <v>#DIV/0!</v>
      </c>
      <c r="AD9" s="35">
        <f t="shared" si="2"/>
        <v>0</v>
      </c>
      <c r="AE9" s="35">
        <f t="shared" si="3"/>
        <v>0</v>
      </c>
      <c r="AF9" s="35" t="str">
        <f t="shared" si="4"/>
        <v>0 - 0</v>
      </c>
    </row>
    <row r="10" spans="1:32" s="68" customFormat="1" ht="13.5" customHeight="1" x14ac:dyDescent="0.2">
      <c r="A10" s="134" t="str">
        <f>'1 Basis vragenformulier'!A74</f>
        <v>K. Tussenproducten</v>
      </c>
      <c r="B10" s="134" t="str">
        <f>'1 Basis vragenformulier'!B74</f>
        <v xml:space="preserve">Er zijn producten of randvoorwaarden gerealiseerd die oplijnen naar de ‘fysieke’ mijlpalen. </v>
      </c>
      <c r="C10" s="277" t="str">
        <f>IFERROR(AVERAGE(C11,C12),"")</f>
        <v/>
      </c>
      <c r="D10" s="277" t="str">
        <f>IFERROR(AVERAGE(D11,D12),"")</f>
        <v/>
      </c>
      <c r="E10" s="18"/>
      <c r="F10" s="12"/>
      <c r="G10" s="12"/>
      <c r="H10" s="12"/>
      <c r="I10" s="12"/>
      <c r="J10" s="12"/>
      <c r="K10" s="12"/>
      <c r="L10" s="12"/>
      <c r="M10" s="12" t="str">
        <f t="shared" ref="M10:AB10" si="5">IFERROR(AVERAGE(M11,M12),"")</f>
        <v/>
      </c>
      <c r="N10" s="12" t="str">
        <f t="shared" si="5"/>
        <v/>
      </c>
      <c r="O10" s="12" t="str">
        <f t="shared" si="5"/>
        <v/>
      </c>
      <c r="P10" s="12" t="str">
        <f t="shared" si="5"/>
        <v/>
      </c>
      <c r="Q10" s="12" t="str">
        <f t="shared" si="5"/>
        <v/>
      </c>
      <c r="R10" s="12" t="str">
        <f t="shared" si="5"/>
        <v/>
      </c>
      <c r="S10" s="12" t="str">
        <f t="shared" si="5"/>
        <v/>
      </c>
      <c r="T10" s="12" t="str">
        <f t="shared" si="5"/>
        <v/>
      </c>
      <c r="U10" s="12" t="str">
        <f t="shared" si="5"/>
        <v/>
      </c>
      <c r="V10" s="12" t="str">
        <f t="shared" si="5"/>
        <v/>
      </c>
      <c r="W10" s="12" t="str">
        <f t="shared" si="5"/>
        <v/>
      </c>
      <c r="X10" s="12" t="str">
        <f t="shared" si="5"/>
        <v/>
      </c>
      <c r="Y10" s="12" t="str">
        <f t="shared" si="5"/>
        <v/>
      </c>
      <c r="Z10" s="12" t="str">
        <f t="shared" si="5"/>
        <v/>
      </c>
      <c r="AA10" s="12" t="str">
        <f t="shared" si="5"/>
        <v/>
      </c>
      <c r="AB10" s="12" t="str">
        <f t="shared" si="5"/>
        <v/>
      </c>
      <c r="AC10" s="12" t="e">
        <f t="shared" si="1"/>
        <v>#DIV/0!</v>
      </c>
      <c r="AD10" s="12">
        <f t="shared" si="2"/>
        <v>0</v>
      </c>
      <c r="AE10" s="12">
        <f t="shared" si="3"/>
        <v>0</v>
      </c>
      <c r="AF10" s="12" t="str">
        <f t="shared" si="4"/>
        <v>0 - 0</v>
      </c>
    </row>
    <row r="11" spans="1:32" ht="25.5" x14ac:dyDescent="0.2">
      <c r="A11" s="138" t="str">
        <f>'1 Basis vragenformulier'!A75</f>
        <v>K1</v>
      </c>
      <c r="B11" s="138" t="str">
        <f>'1 Basis vragenformulier'!B75</f>
        <v>Het netwerk heeft relevante tussenproducten gerealiseerd (bijv. een samenwerkingsovereenkomst, business case, onderzoeksrapport).</v>
      </c>
      <c r="C11" s="138"/>
      <c r="D11" s="59" t="str">
        <f>IF('9 GAME stellingen opbrengsten'!D8="X",5,(IF('9 GAME stellingen opbrengsten'!E8="X",1,"")))</f>
        <v/>
      </c>
      <c r="E11" s="18"/>
      <c r="F11" s="18"/>
      <c r="G11" s="18"/>
      <c r="H11" s="18"/>
      <c r="I11" s="18"/>
      <c r="J11" s="18"/>
      <c r="K11" s="18"/>
      <c r="L11" s="18"/>
      <c r="M11" s="18"/>
      <c r="N11" s="18"/>
      <c r="O11" s="18"/>
      <c r="P11" s="18"/>
      <c r="Q11" s="18"/>
      <c r="R11" s="18"/>
      <c r="S11" s="18"/>
      <c r="T11" s="18"/>
      <c r="U11" s="18"/>
      <c r="V11" s="18"/>
      <c r="W11" s="18"/>
      <c r="X11" s="18"/>
      <c r="Y11" s="18"/>
      <c r="Z11" s="18"/>
      <c r="AA11" s="18"/>
      <c r="AB11" s="18"/>
      <c r="AC11" s="37" t="e">
        <f t="shared" si="1"/>
        <v>#DIV/0!</v>
      </c>
      <c r="AD11" s="37">
        <f t="shared" si="2"/>
        <v>0</v>
      </c>
      <c r="AE11" s="37">
        <f t="shared" si="3"/>
        <v>0</v>
      </c>
      <c r="AF11" s="37" t="str">
        <f t="shared" si="4"/>
        <v>0 - 0</v>
      </c>
    </row>
    <row r="12" spans="1:32" x14ac:dyDescent="0.2">
      <c r="A12" s="138" t="str">
        <f>'1 Basis vragenformulier'!A76</f>
        <v>K2</v>
      </c>
      <c r="B12" s="138" t="str">
        <f>'1 Basis vragenformulier'!B76</f>
        <v>Het netwerk zorgt dat nieuwe initiatieven van de grond af komen.</v>
      </c>
      <c r="C12" s="138"/>
      <c r="D12" s="59" t="str">
        <f>IF('9 GAME stellingen opbrengsten'!D9="X",5,(IF('9 GAME stellingen opbrengsten'!E9="X",1,"")))</f>
        <v/>
      </c>
      <c r="E12" s="18"/>
      <c r="F12" s="18"/>
      <c r="G12" s="18"/>
      <c r="H12" s="18"/>
      <c r="I12" s="18"/>
      <c r="J12" s="18"/>
      <c r="K12" s="18"/>
      <c r="L12" s="18"/>
      <c r="M12" s="18"/>
      <c r="N12" s="18"/>
      <c r="O12" s="18"/>
      <c r="P12" s="18"/>
      <c r="Q12" s="18"/>
      <c r="R12" s="18"/>
      <c r="S12" s="18"/>
      <c r="T12" s="18"/>
      <c r="U12" s="18"/>
      <c r="V12" s="18"/>
      <c r="W12" s="18"/>
      <c r="X12" s="18"/>
      <c r="Y12" s="18"/>
      <c r="Z12" s="18"/>
      <c r="AA12" s="18"/>
      <c r="AB12" s="18"/>
      <c r="AC12" s="37" t="e">
        <f t="shared" si="1"/>
        <v>#DIV/0!</v>
      </c>
      <c r="AD12" s="37">
        <f t="shared" si="2"/>
        <v>0</v>
      </c>
      <c r="AE12" s="37">
        <f t="shared" si="3"/>
        <v>0</v>
      </c>
      <c r="AF12" s="37" t="str">
        <f t="shared" si="4"/>
        <v>0 - 0</v>
      </c>
    </row>
    <row r="13" spans="1:32" s="68" customFormat="1" ht="13.5" customHeight="1" x14ac:dyDescent="0.2">
      <c r="A13" s="136" t="str">
        <f>'1 Basis vragenformulier'!A77</f>
        <v>L. Financiële resultaten</v>
      </c>
      <c r="B13" s="136" t="str">
        <f>'1 Basis vragenformulier'!B77</f>
        <v>De financiële resultaten zijn positief.</v>
      </c>
      <c r="C13" s="277" t="str">
        <f>IFERROR(AVERAGE(C14,C15,C16),"")</f>
        <v/>
      </c>
      <c r="D13" s="277" t="str">
        <f t="shared" ref="D13:L13" si="6">IFERROR(AVERAGE(D14,D15,D16),"")</f>
        <v/>
      </c>
      <c r="E13" s="16"/>
      <c r="F13" s="16" t="str">
        <f t="shared" si="6"/>
        <v/>
      </c>
      <c r="G13" s="16" t="str">
        <f t="shared" si="6"/>
        <v/>
      </c>
      <c r="H13" s="16" t="str">
        <f t="shared" si="6"/>
        <v/>
      </c>
      <c r="I13" s="16" t="str">
        <f t="shared" si="6"/>
        <v/>
      </c>
      <c r="J13" s="16" t="str">
        <f t="shared" si="6"/>
        <v/>
      </c>
      <c r="K13" s="16" t="str">
        <f t="shared" si="6"/>
        <v/>
      </c>
      <c r="L13" s="16" t="str">
        <f t="shared" si="6"/>
        <v/>
      </c>
      <c r="M13" s="10" t="str">
        <f>IFERROR(AVERAGE(M14,M15,M16,#REF!),"")</f>
        <v/>
      </c>
      <c r="N13" s="10" t="str">
        <f>IFERROR(AVERAGE(N14,N15,N16,#REF!),"")</f>
        <v/>
      </c>
      <c r="O13" s="10" t="str">
        <f>IFERROR(AVERAGE(O14,O15,O16,#REF!),"")</f>
        <v/>
      </c>
      <c r="P13" s="10" t="str">
        <f>IFERROR(AVERAGE(P14,P15,P16,#REF!),"")</f>
        <v/>
      </c>
      <c r="Q13" s="10" t="str">
        <f>IFERROR(AVERAGE(Q14,Q15,Q16,#REF!),"")</f>
        <v/>
      </c>
      <c r="R13" s="10" t="str">
        <f>IFERROR(AVERAGE(R14,R15,R16,#REF!),"")</f>
        <v/>
      </c>
      <c r="S13" s="10" t="str">
        <f>IFERROR(AVERAGE(S14,S15,S16,#REF!),"")</f>
        <v/>
      </c>
      <c r="T13" s="10" t="str">
        <f>IFERROR(AVERAGE(T14,T15,T16,#REF!),"")</f>
        <v/>
      </c>
      <c r="U13" s="10" t="str">
        <f>IFERROR(AVERAGE(U14,U15,U16,#REF!),"")</f>
        <v/>
      </c>
      <c r="V13" s="10" t="str">
        <f>IFERROR(AVERAGE(V14,V15,V16,#REF!),"")</f>
        <v/>
      </c>
      <c r="W13" s="10" t="str">
        <f>IFERROR(AVERAGE(W14,W15,W16,#REF!),"")</f>
        <v/>
      </c>
      <c r="X13" s="10" t="str">
        <f>IFERROR(AVERAGE(X14,X15,X16,#REF!),"")</f>
        <v/>
      </c>
      <c r="Y13" s="10" t="str">
        <f>IFERROR(AVERAGE(Y14,Y15,Y16,#REF!),"")</f>
        <v/>
      </c>
      <c r="Z13" s="10" t="str">
        <f>IFERROR(AVERAGE(Z14,Z15,Z16,#REF!),"")</f>
        <v/>
      </c>
      <c r="AA13" s="10" t="str">
        <f>IFERROR(AVERAGE(AA14,AA15,AA16,#REF!),"")</f>
        <v/>
      </c>
      <c r="AB13" s="10" t="str">
        <f>IFERROR(AVERAGE(AB14,AB15,AB16,#REF!),"")</f>
        <v/>
      </c>
      <c r="AC13" s="10" t="e">
        <f t="shared" si="1"/>
        <v>#DIV/0!</v>
      </c>
      <c r="AD13" s="10">
        <f t="shared" si="2"/>
        <v>0</v>
      </c>
      <c r="AE13" s="10">
        <f t="shared" si="3"/>
        <v>0</v>
      </c>
      <c r="AF13" s="10" t="str">
        <f t="shared" si="4"/>
        <v>0 - 0</v>
      </c>
    </row>
    <row r="14" spans="1:32" x14ac:dyDescent="0.2">
      <c r="A14" s="137" t="str">
        <f>'1 Basis vragenformulier'!A78</f>
        <v>L1</v>
      </c>
      <c r="B14" s="137" t="str">
        <f>'1 Basis vragenformulier'!B78</f>
        <v>De netwerksamenwerking leidt tot financiële voordelen voor mijn organisatie.</v>
      </c>
      <c r="C14" s="137"/>
      <c r="D14" s="58" t="str">
        <f>IF('9 GAME stellingen opbrengsten'!D12="X",5,(IF('9 GAME stellingen opbrengsten'!E12="X",1,"")))</f>
        <v/>
      </c>
      <c r="E14" s="16"/>
      <c r="F14" s="16"/>
      <c r="G14" s="16"/>
      <c r="H14" s="16"/>
      <c r="I14" s="16"/>
      <c r="J14" s="16"/>
      <c r="K14" s="16"/>
      <c r="L14" s="16"/>
      <c r="M14" s="16"/>
      <c r="N14" s="16"/>
      <c r="O14" s="16"/>
      <c r="P14" s="16"/>
      <c r="Q14" s="16"/>
      <c r="R14" s="16"/>
      <c r="S14" s="16"/>
      <c r="T14" s="16"/>
      <c r="U14" s="16"/>
      <c r="V14" s="16"/>
      <c r="W14" s="16"/>
      <c r="X14" s="16"/>
      <c r="Y14" s="16"/>
      <c r="Z14" s="16"/>
      <c r="AA14" s="16"/>
      <c r="AB14" s="16"/>
      <c r="AC14" s="35" t="e">
        <f t="shared" si="1"/>
        <v>#DIV/0!</v>
      </c>
      <c r="AD14" s="35">
        <f t="shared" si="2"/>
        <v>0</v>
      </c>
      <c r="AE14" s="35">
        <f t="shared" si="3"/>
        <v>0</v>
      </c>
      <c r="AF14" s="35" t="str">
        <f t="shared" si="4"/>
        <v>0 - 0</v>
      </c>
    </row>
    <row r="15" spans="1:32" x14ac:dyDescent="0.2">
      <c r="A15" s="137" t="str">
        <f>'1 Basis vragenformulier'!A79</f>
        <v>L2</v>
      </c>
      <c r="B15" s="137" t="str">
        <f>'1 Basis vragenformulier'!B79</f>
        <v>De baten voor mijn organisatie wegen op tegen de investeringen in het netwerk.</v>
      </c>
      <c r="C15" s="137"/>
      <c r="D15" s="58" t="str">
        <f>IF('9 GAME stellingen opbrengsten'!D13="X",5,(IF('9 GAME stellingen opbrengsten'!E13="X",1,"")))</f>
        <v/>
      </c>
      <c r="E15" s="16"/>
      <c r="F15" s="16"/>
      <c r="G15" s="16"/>
      <c r="H15" s="16"/>
      <c r="I15" s="16"/>
      <c r="J15" s="16"/>
      <c r="K15" s="16"/>
      <c r="L15" s="16"/>
      <c r="M15" s="16"/>
      <c r="N15" s="16"/>
      <c r="O15" s="16"/>
      <c r="P15" s="16"/>
      <c r="Q15" s="16"/>
      <c r="R15" s="16"/>
      <c r="S15" s="16"/>
      <c r="T15" s="16"/>
      <c r="U15" s="16"/>
      <c r="V15" s="16"/>
      <c r="W15" s="16"/>
      <c r="X15" s="16"/>
      <c r="Y15" s="16"/>
      <c r="Z15" s="16"/>
      <c r="AA15" s="16"/>
      <c r="AB15" s="16"/>
      <c r="AC15" s="35" t="e">
        <f t="shared" si="1"/>
        <v>#DIV/0!</v>
      </c>
      <c r="AD15" s="35">
        <f t="shared" si="2"/>
        <v>0</v>
      </c>
      <c r="AE15" s="35">
        <f t="shared" si="3"/>
        <v>0</v>
      </c>
      <c r="AF15" s="35" t="str">
        <f t="shared" si="4"/>
        <v>0 - 0</v>
      </c>
    </row>
    <row r="16" spans="1:32" x14ac:dyDescent="0.2">
      <c r="A16" s="137" t="str">
        <f>'1 Basis vragenformulier'!A80</f>
        <v>L3</v>
      </c>
      <c r="B16" s="137" t="str">
        <f>'1 Basis vragenformulier'!B80</f>
        <v>Het budget van het netwerk is voldoende voor de dekking van de gewenste activiteiten.</v>
      </c>
      <c r="C16" s="137"/>
      <c r="D16" s="58" t="str">
        <f>IF('9 GAME stellingen opbrengsten'!D14="X",5,(IF('9 GAME stellingen opbrengsten'!E14="X",1,"")))</f>
        <v/>
      </c>
      <c r="E16" s="16"/>
      <c r="F16" s="16"/>
      <c r="G16" s="16"/>
      <c r="H16" s="16"/>
      <c r="I16" s="16"/>
      <c r="J16" s="16"/>
      <c r="K16" s="16"/>
      <c r="L16" s="16"/>
      <c r="M16" s="16"/>
      <c r="N16" s="16"/>
      <c r="O16" s="16"/>
      <c r="P16" s="16"/>
      <c r="Q16" s="16"/>
      <c r="R16" s="16"/>
      <c r="S16" s="16"/>
      <c r="T16" s="16"/>
      <c r="U16" s="16"/>
      <c r="V16" s="16"/>
      <c r="W16" s="16"/>
      <c r="X16" s="16"/>
      <c r="Y16" s="16"/>
      <c r="Z16" s="16"/>
      <c r="AA16" s="16"/>
      <c r="AB16" s="16"/>
      <c r="AC16" s="35" t="e">
        <f t="shared" si="1"/>
        <v>#DIV/0!</v>
      </c>
      <c r="AD16" s="35">
        <f t="shared" si="2"/>
        <v>0</v>
      </c>
      <c r="AE16" s="35">
        <f t="shared" si="3"/>
        <v>0</v>
      </c>
      <c r="AF16" s="35" t="str">
        <f t="shared" si="4"/>
        <v>0 - 0</v>
      </c>
    </row>
    <row r="17" spans="1:32" s="68" customFormat="1" ht="13.5" customHeight="1" x14ac:dyDescent="0.2">
      <c r="A17" s="134" t="str">
        <f>'1 Basis vragenformulier'!A81</f>
        <v>M. Netwerkversterking</v>
      </c>
      <c r="B17" s="134" t="str">
        <f>'1 Basis vragenformulier'!B81</f>
        <v>Het netwerk is (verder) verstevigd.</v>
      </c>
      <c r="C17" s="277" t="str">
        <f>IFERROR(AVERAGE(C18,C19,C20),"")</f>
        <v/>
      </c>
      <c r="D17" s="277" t="str">
        <f>IFERROR(AVERAGE(D18,D19,D20),"")</f>
        <v/>
      </c>
      <c r="E17" s="18"/>
      <c r="F17" s="12"/>
      <c r="G17" s="12"/>
      <c r="H17" s="12"/>
      <c r="I17" s="12"/>
      <c r="J17" s="12"/>
      <c r="K17" s="12"/>
      <c r="L17" s="12"/>
      <c r="M17" s="12" t="str">
        <f t="shared" ref="M17:AB17" si="7">IFERROR(AVERAGE(M18,M19,M20),"")</f>
        <v/>
      </c>
      <c r="N17" s="12" t="str">
        <f t="shared" si="7"/>
        <v/>
      </c>
      <c r="O17" s="12" t="str">
        <f t="shared" si="7"/>
        <v/>
      </c>
      <c r="P17" s="12" t="str">
        <f t="shared" si="7"/>
        <v/>
      </c>
      <c r="Q17" s="12" t="str">
        <f t="shared" si="7"/>
        <v/>
      </c>
      <c r="R17" s="12" t="str">
        <f t="shared" si="7"/>
        <v/>
      </c>
      <c r="S17" s="12" t="str">
        <f t="shared" si="7"/>
        <v/>
      </c>
      <c r="T17" s="12" t="str">
        <f t="shared" si="7"/>
        <v/>
      </c>
      <c r="U17" s="12" t="str">
        <f t="shared" si="7"/>
        <v/>
      </c>
      <c r="V17" s="12" t="str">
        <f t="shared" si="7"/>
        <v/>
      </c>
      <c r="W17" s="12" t="str">
        <f t="shared" si="7"/>
        <v/>
      </c>
      <c r="X17" s="12" t="str">
        <f t="shared" si="7"/>
        <v/>
      </c>
      <c r="Y17" s="12" t="str">
        <f t="shared" si="7"/>
        <v/>
      </c>
      <c r="Z17" s="12" t="str">
        <f t="shared" si="7"/>
        <v/>
      </c>
      <c r="AA17" s="12" t="str">
        <f t="shared" si="7"/>
        <v/>
      </c>
      <c r="AB17" s="12" t="str">
        <f t="shared" si="7"/>
        <v/>
      </c>
      <c r="AC17" s="12" t="e">
        <f t="shared" si="1"/>
        <v>#DIV/0!</v>
      </c>
      <c r="AD17" s="12">
        <f t="shared" si="2"/>
        <v>0</v>
      </c>
      <c r="AE17" s="12">
        <f t="shared" si="3"/>
        <v>0</v>
      </c>
      <c r="AF17" s="12" t="str">
        <f t="shared" si="4"/>
        <v>0 - 0</v>
      </c>
    </row>
    <row r="18" spans="1:32" ht="25.5" x14ac:dyDescent="0.2">
      <c r="A18" s="138" t="str">
        <f>'1 Basis vragenformulier'!A82</f>
        <v>M1</v>
      </c>
      <c r="B18" s="138" t="str">
        <f>'1 Basis vragenformulier'!B82</f>
        <v>De partners hebben nieuwe netwerkverbindingen gemaakt om de ambitie te helpen realiseren.</v>
      </c>
      <c r="C18" s="138"/>
      <c r="D18" s="59" t="str">
        <f>IF('9 GAME stellingen opbrengsten'!D17="X",5,(IF('9 GAME stellingen opbrengsten'!E17="X",1,"")))</f>
        <v/>
      </c>
      <c r="E18" s="18"/>
      <c r="F18" s="18"/>
      <c r="G18" s="18"/>
      <c r="H18" s="18"/>
      <c r="I18" s="18"/>
      <c r="J18" s="18"/>
      <c r="K18" s="18"/>
      <c r="L18" s="18"/>
      <c r="M18" s="18"/>
      <c r="N18" s="18"/>
      <c r="O18" s="18"/>
      <c r="P18" s="18"/>
      <c r="Q18" s="18"/>
      <c r="R18" s="18"/>
      <c r="S18" s="18"/>
      <c r="T18" s="18"/>
      <c r="U18" s="18"/>
      <c r="V18" s="18"/>
      <c r="W18" s="18"/>
      <c r="X18" s="18"/>
      <c r="Y18" s="18"/>
      <c r="Z18" s="18"/>
      <c r="AA18" s="18"/>
      <c r="AB18" s="18"/>
      <c r="AC18" s="37" t="e">
        <f t="shared" si="1"/>
        <v>#DIV/0!</v>
      </c>
      <c r="AD18" s="37">
        <f t="shared" si="2"/>
        <v>0</v>
      </c>
      <c r="AE18" s="37">
        <f t="shared" si="3"/>
        <v>0</v>
      </c>
      <c r="AF18" s="37" t="str">
        <f t="shared" si="4"/>
        <v>0 - 0</v>
      </c>
    </row>
    <row r="19" spans="1:32" x14ac:dyDescent="0.2">
      <c r="A19" s="138" t="str">
        <f>'1 Basis vragenformulier'!A83</f>
        <v>M2</v>
      </c>
      <c r="B19" s="138" t="str">
        <f>'1 Basis vragenformulier'!B83</f>
        <v>Het netwerk heeft de gewenste omvang bereikt.</v>
      </c>
      <c r="C19" s="138"/>
      <c r="D19" s="59" t="str">
        <f>IF('9 GAME stellingen opbrengsten'!D18="X",5,(IF('9 GAME stellingen opbrengsten'!E18="X",1,"")))</f>
        <v/>
      </c>
      <c r="E19" s="18"/>
      <c r="F19" s="18"/>
      <c r="G19" s="18"/>
      <c r="H19" s="18"/>
      <c r="I19" s="18"/>
      <c r="J19" s="18"/>
      <c r="K19" s="18"/>
      <c r="L19" s="18"/>
      <c r="M19" s="18"/>
      <c r="N19" s="18"/>
      <c r="O19" s="18"/>
      <c r="P19" s="18"/>
      <c r="Q19" s="18"/>
      <c r="R19" s="18"/>
      <c r="S19" s="18"/>
      <c r="T19" s="18"/>
      <c r="U19" s="18"/>
      <c r="V19" s="18"/>
      <c r="W19" s="18"/>
      <c r="X19" s="18"/>
      <c r="Y19" s="18"/>
      <c r="Z19" s="18"/>
      <c r="AA19" s="18"/>
      <c r="AB19" s="18"/>
      <c r="AC19" s="37" t="e">
        <f t="shared" si="1"/>
        <v>#DIV/0!</v>
      </c>
      <c r="AD19" s="37">
        <f t="shared" si="2"/>
        <v>0</v>
      </c>
      <c r="AE19" s="37">
        <f t="shared" si="3"/>
        <v>0</v>
      </c>
      <c r="AF19" s="37" t="str">
        <f t="shared" si="4"/>
        <v>0 - 0</v>
      </c>
    </row>
    <row r="20" spans="1:32" x14ac:dyDescent="0.2">
      <c r="A20" s="138" t="str">
        <f>'1 Basis vragenformulier'!A84</f>
        <v>M3</v>
      </c>
      <c r="B20" s="138" t="str">
        <f>'1 Basis vragenformulier'!B84</f>
        <v>De netwerksamenwerking heeft de relaties tussen de partners in het netwerk verbeterd.</v>
      </c>
      <c r="C20" s="138"/>
      <c r="D20" s="59" t="str">
        <f>IF('9 GAME stellingen opbrengsten'!D19="X",5,(IF('9 GAME stellingen opbrengsten'!E19="X",1,"")))</f>
        <v/>
      </c>
      <c r="E20" s="18"/>
      <c r="F20" s="18"/>
      <c r="G20" s="18"/>
      <c r="H20" s="18"/>
      <c r="I20" s="18"/>
      <c r="J20" s="18"/>
      <c r="K20" s="18"/>
      <c r="L20" s="18"/>
      <c r="M20" s="18"/>
      <c r="N20" s="18"/>
      <c r="O20" s="18"/>
      <c r="P20" s="18"/>
      <c r="Q20" s="18"/>
      <c r="R20" s="18"/>
      <c r="S20" s="18"/>
      <c r="T20" s="18"/>
      <c r="U20" s="18"/>
      <c r="V20" s="18"/>
      <c r="W20" s="18"/>
      <c r="X20" s="18"/>
      <c r="Y20" s="18"/>
      <c r="Z20" s="18"/>
      <c r="AA20" s="18"/>
      <c r="AB20" s="18"/>
      <c r="AC20" s="37" t="e">
        <f t="shared" si="1"/>
        <v>#DIV/0!</v>
      </c>
      <c r="AD20" s="37">
        <f t="shared" si="2"/>
        <v>0</v>
      </c>
      <c r="AE20" s="37">
        <f t="shared" si="3"/>
        <v>0</v>
      </c>
      <c r="AF20" s="37" t="str">
        <f t="shared" si="4"/>
        <v>0 - 0</v>
      </c>
    </row>
    <row r="21" spans="1:32" s="68" customFormat="1" ht="13.5" customHeight="1" x14ac:dyDescent="0.2">
      <c r="A21" s="136" t="str">
        <f>'1 Basis vragenformulier'!A85</f>
        <v>N. Duurzaamheid</v>
      </c>
      <c r="B21" s="136" t="str">
        <f>'1 Basis vragenformulier'!B85</f>
        <v>Het netwerk levert duurzame bijdragen.</v>
      </c>
      <c r="C21" s="277" t="str">
        <f>IFERROR(AVERAGE(C22),"")</f>
        <v/>
      </c>
      <c r="D21" s="277" t="str">
        <f>IFERROR(AVERAGE(D22),"")</f>
        <v/>
      </c>
      <c r="E21" s="16"/>
      <c r="F21" s="14"/>
      <c r="G21" s="14"/>
      <c r="H21" s="14"/>
      <c r="I21" s="14"/>
      <c r="J21" s="14"/>
      <c r="K21" s="14"/>
      <c r="L21" s="14"/>
      <c r="M21" s="14" t="str">
        <f t="shared" ref="M21:AB21" si="8">IFERROR(AVERAGE(M22),"")</f>
        <v/>
      </c>
      <c r="N21" s="14" t="str">
        <f t="shared" si="8"/>
        <v/>
      </c>
      <c r="O21" s="14" t="str">
        <f t="shared" si="8"/>
        <v/>
      </c>
      <c r="P21" s="14" t="str">
        <f t="shared" si="8"/>
        <v/>
      </c>
      <c r="Q21" s="14" t="str">
        <f t="shared" si="8"/>
        <v/>
      </c>
      <c r="R21" s="14" t="str">
        <f t="shared" si="8"/>
        <v/>
      </c>
      <c r="S21" s="14" t="str">
        <f t="shared" si="8"/>
        <v/>
      </c>
      <c r="T21" s="14" t="str">
        <f t="shared" si="8"/>
        <v/>
      </c>
      <c r="U21" s="14" t="str">
        <f t="shared" si="8"/>
        <v/>
      </c>
      <c r="V21" s="14" t="str">
        <f t="shared" si="8"/>
        <v/>
      </c>
      <c r="W21" s="14" t="str">
        <f t="shared" si="8"/>
        <v/>
      </c>
      <c r="X21" s="14" t="str">
        <f t="shared" si="8"/>
        <v/>
      </c>
      <c r="Y21" s="14" t="str">
        <f t="shared" si="8"/>
        <v/>
      </c>
      <c r="Z21" s="14" t="str">
        <f t="shared" si="8"/>
        <v/>
      </c>
      <c r="AA21" s="14" t="str">
        <f t="shared" si="8"/>
        <v/>
      </c>
      <c r="AB21" s="14" t="str">
        <f t="shared" si="8"/>
        <v/>
      </c>
      <c r="AC21" s="10" t="e">
        <f t="shared" si="1"/>
        <v>#DIV/0!</v>
      </c>
      <c r="AD21" s="10">
        <f t="shared" si="2"/>
        <v>0</v>
      </c>
      <c r="AE21" s="10">
        <f t="shared" si="3"/>
        <v>0</v>
      </c>
      <c r="AF21" s="10" t="str">
        <f t="shared" si="4"/>
        <v>0 - 0</v>
      </c>
    </row>
    <row r="22" spans="1:32" x14ac:dyDescent="0.2">
      <c r="A22" s="137" t="str">
        <f>'1 Basis vragenformulier'!A86</f>
        <v>N1</v>
      </c>
      <c r="B22" s="137" t="str">
        <f>'1 Basis vragenformulier'!B86</f>
        <v>De netwerkactiviteiten hebben een bijdrage geleverd aan duurzaamheid.</v>
      </c>
      <c r="C22" s="137"/>
      <c r="D22" s="58" t="str">
        <f>IF('9 GAME stellingen opbrengsten'!D22="X",5,(IF('9 GAME stellingen opbrengsten'!E22="X",1,"")))</f>
        <v/>
      </c>
      <c r="E22" s="16"/>
      <c r="F22" s="16"/>
      <c r="G22" s="16"/>
      <c r="H22" s="16"/>
      <c r="I22" s="16"/>
      <c r="J22" s="16"/>
      <c r="K22" s="16"/>
      <c r="L22" s="16"/>
      <c r="M22" s="16"/>
      <c r="N22" s="16"/>
      <c r="O22" s="16"/>
      <c r="P22" s="16"/>
      <c r="Q22" s="16"/>
      <c r="R22" s="16"/>
      <c r="S22" s="16"/>
      <c r="T22" s="16"/>
      <c r="U22" s="16"/>
      <c r="V22" s="16"/>
      <c r="W22" s="16"/>
      <c r="X22" s="16"/>
      <c r="Y22" s="16"/>
      <c r="Z22" s="16"/>
      <c r="AA22" s="16"/>
      <c r="AB22" s="16"/>
      <c r="AC22" s="35" t="e">
        <f t="shared" si="1"/>
        <v>#DIV/0!</v>
      </c>
      <c r="AD22" s="35">
        <f t="shared" si="2"/>
        <v>0</v>
      </c>
      <c r="AE22" s="35">
        <f t="shared" si="3"/>
        <v>0</v>
      </c>
      <c r="AF22" s="35" t="str">
        <f t="shared" si="4"/>
        <v>0 - 0</v>
      </c>
    </row>
    <row r="23" spans="1:32" s="68" customFormat="1" ht="13.5" customHeight="1" x14ac:dyDescent="0.2">
      <c r="A23" s="134" t="str">
        <f>'1 Basis vragenformulier'!A87</f>
        <v>O. Innovatie</v>
      </c>
      <c r="B23" s="134" t="str">
        <f>'1 Basis vragenformulier'!B87</f>
        <v>Het netwerk levert vernieuwende bijdragen.</v>
      </c>
      <c r="C23" s="277" t="str">
        <f>IFERROR(AVERAGE(C24,C25),"")</f>
        <v/>
      </c>
      <c r="D23" s="277" t="str">
        <f>IFERROR(AVERAGE(D24,D25),"")</f>
        <v/>
      </c>
      <c r="E23" s="18"/>
      <c r="F23" s="12"/>
      <c r="G23" s="12"/>
      <c r="H23" s="12"/>
      <c r="I23" s="12"/>
      <c r="J23" s="12"/>
      <c r="K23" s="12"/>
      <c r="L23" s="12"/>
      <c r="M23" s="12" t="str">
        <f t="shared" ref="M23:AB23" si="9">IFERROR(AVERAGE(M24,M25),"")</f>
        <v/>
      </c>
      <c r="N23" s="12" t="str">
        <f t="shared" si="9"/>
        <v/>
      </c>
      <c r="O23" s="12" t="str">
        <f t="shared" si="9"/>
        <v/>
      </c>
      <c r="P23" s="12" t="str">
        <f t="shared" si="9"/>
        <v/>
      </c>
      <c r="Q23" s="12" t="str">
        <f t="shared" si="9"/>
        <v/>
      </c>
      <c r="R23" s="12" t="str">
        <f t="shared" si="9"/>
        <v/>
      </c>
      <c r="S23" s="12" t="str">
        <f t="shared" si="9"/>
        <v/>
      </c>
      <c r="T23" s="12" t="str">
        <f t="shared" si="9"/>
        <v/>
      </c>
      <c r="U23" s="12" t="str">
        <f t="shared" si="9"/>
        <v/>
      </c>
      <c r="V23" s="12" t="str">
        <f t="shared" si="9"/>
        <v/>
      </c>
      <c r="W23" s="12" t="str">
        <f t="shared" si="9"/>
        <v/>
      </c>
      <c r="X23" s="12" t="str">
        <f t="shared" si="9"/>
        <v/>
      </c>
      <c r="Y23" s="12" t="str">
        <f t="shared" si="9"/>
        <v/>
      </c>
      <c r="Z23" s="12" t="str">
        <f t="shared" si="9"/>
        <v/>
      </c>
      <c r="AA23" s="12" t="str">
        <f t="shared" si="9"/>
        <v/>
      </c>
      <c r="AB23" s="12" t="str">
        <f t="shared" si="9"/>
        <v/>
      </c>
      <c r="AC23" s="12" t="e">
        <f t="shared" si="1"/>
        <v>#DIV/0!</v>
      </c>
      <c r="AD23" s="12">
        <f t="shared" si="2"/>
        <v>0</v>
      </c>
      <c r="AE23" s="12">
        <f t="shared" si="3"/>
        <v>0</v>
      </c>
      <c r="AF23" s="12" t="str">
        <f t="shared" si="4"/>
        <v>0 - 0</v>
      </c>
    </row>
    <row r="24" spans="1:32" ht="25.5" x14ac:dyDescent="0.2">
      <c r="A24" s="138" t="str">
        <f>'1 Basis vragenformulier'!A88</f>
        <v>O1</v>
      </c>
      <c r="B24" s="138" t="str">
        <f>'1 Basis vragenformulier'!B88</f>
        <v>De netwerksamenwerking heeft geleid tot innovatie (bijv. nieuwe producten, andere werkwijzen, verandering in denken).</v>
      </c>
      <c r="C24" s="138"/>
      <c r="D24" s="59" t="str">
        <f>IF('9 GAME stellingen opbrengsten'!D25="X",5,(IF('9 GAME stellingen opbrengsten'!E25="X",1,"")))</f>
        <v/>
      </c>
      <c r="E24" s="18"/>
      <c r="F24" s="18"/>
      <c r="G24" s="18"/>
      <c r="H24" s="18"/>
      <c r="I24" s="18"/>
      <c r="J24" s="18"/>
      <c r="K24" s="18"/>
      <c r="L24" s="18"/>
      <c r="M24" s="18"/>
      <c r="N24" s="18"/>
      <c r="O24" s="18"/>
      <c r="P24" s="18"/>
      <c r="Q24" s="18"/>
      <c r="R24" s="18"/>
      <c r="S24" s="18"/>
      <c r="T24" s="18"/>
      <c r="U24" s="18"/>
      <c r="V24" s="18"/>
      <c r="W24" s="18"/>
      <c r="X24" s="18"/>
      <c r="Y24" s="18"/>
      <c r="Z24" s="18"/>
      <c r="AA24" s="18"/>
      <c r="AB24" s="18"/>
      <c r="AC24" s="37" t="e">
        <f t="shared" si="1"/>
        <v>#DIV/0!</v>
      </c>
      <c r="AD24" s="37">
        <f t="shared" si="2"/>
        <v>0</v>
      </c>
      <c r="AE24" s="37">
        <f t="shared" si="3"/>
        <v>0</v>
      </c>
      <c r="AF24" s="37" t="str">
        <f t="shared" si="4"/>
        <v>0 - 0</v>
      </c>
    </row>
    <row r="25" spans="1:32" x14ac:dyDescent="0.2">
      <c r="A25" s="138" t="str">
        <f>'1 Basis vragenformulier'!A89</f>
        <v>O2</v>
      </c>
      <c r="B25" s="138" t="str">
        <f>'1 Basis vragenformulier'!B89</f>
        <v>De netwerksamenwerking heeft geleid tot (nieuwe) waardevolle kennis.</v>
      </c>
      <c r="C25" s="138"/>
      <c r="D25" s="59" t="str">
        <f>IF('9 GAME stellingen opbrengsten'!D26="X",5,(IF('9 GAME stellingen opbrengsten'!E26="X",1,"")))</f>
        <v/>
      </c>
      <c r="E25" s="18"/>
      <c r="F25" s="18"/>
      <c r="G25" s="18"/>
      <c r="H25" s="18"/>
      <c r="I25" s="18"/>
      <c r="J25" s="18"/>
      <c r="K25" s="18"/>
      <c r="L25" s="18"/>
      <c r="M25" s="18"/>
      <c r="N25" s="18"/>
      <c r="O25" s="18"/>
      <c r="P25" s="18"/>
      <c r="Q25" s="18"/>
      <c r="R25" s="18"/>
      <c r="S25" s="18"/>
      <c r="T25" s="18"/>
      <c r="U25" s="18"/>
      <c r="V25" s="18"/>
      <c r="W25" s="18"/>
      <c r="X25" s="18"/>
      <c r="Y25" s="18"/>
      <c r="Z25" s="18"/>
      <c r="AA25" s="18"/>
      <c r="AB25" s="18"/>
      <c r="AC25" s="37" t="e">
        <f t="shared" si="1"/>
        <v>#DIV/0!</v>
      </c>
      <c r="AD25" s="37">
        <f t="shared" si="2"/>
        <v>0</v>
      </c>
      <c r="AE25" s="37">
        <f t="shared" si="3"/>
        <v>0</v>
      </c>
      <c r="AF25" s="37" t="str">
        <f t="shared" si="4"/>
        <v>0 - 0</v>
      </c>
    </row>
    <row r="26" spans="1:32" s="68" customFormat="1" ht="25.5" x14ac:dyDescent="0.2">
      <c r="A26" s="136" t="str">
        <f>'1 Basis vragenformulier'!A90</f>
        <v>P. Bereik</v>
      </c>
      <c r="B26" s="136" t="str">
        <f>'1 Basis vragenformulier'!B90</f>
        <v>Het netwerk heeft beduidende invloed op de samenleving.</v>
      </c>
      <c r="C26" s="277" t="str">
        <f>IFERROR(AVERAGE(C27,C28),"")</f>
        <v/>
      </c>
      <c r="D26" s="277" t="str">
        <f>IFERROR(AVERAGE(D27,D28),"")</f>
        <v/>
      </c>
      <c r="E26" s="16"/>
      <c r="F26" s="10"/>
      <c r="G26" s="10"/>
      <c r="H26" s="10"/>
      <c r="I26" s="10"/>
      <c r="J26" s="10"/>
      <c r="K26" s="10"/>
      <c r="L26" s="10"/>
      <c r="M26" s="10" t="str">
        <f t="shared" ref="M26:AB26" si="10">IFERROR(AVERAGE(M27,M28),"")</f>
        <v/>
      </c>
      <c r="N26" s="10" t="str">
        <f t="shared" si="10"/>
        <v/>
      </c>
      <c r="O26" s="10" t="str">
        <f t="shared" si="10"/>
        <v/>
      </c>
      <c r="P26" s="10" t="str">
        <f t="shared" si="10"/>
        <v/>
      </c>
      <c r="Q26" s="10" t="str">
        <f t="shared" si="10"/>
        <v/>
      </c>
      <c r="R26" s="10" t="str">
        <f t="shared" si="10"/>
        <v/>
      </c>
      <c r="S26" s="10" t="str">
        <f t="shared" si="10"/>
        <v/>
      </c>
      <c r="T26" s="10" t="str">
        <f t="shared" si="10"/>
        <v/>
      </c>
      <c r="U26" s="10" t="str">
        <f t="shared" si="10"/>
        <v/>
      </c>
      <c r="V26" s="10" t="str">
        <f t="shared" si="10"/>
        <v/>
      </c>
      <c r="W26" s="10" t="str">
        <f t="shared" si="10"/>
        <v/>
      </c>
      <c r="X26" s="10" t="str">
        <f t="shared" si="10"/>
        <v/>
      </c>
      <c r="Y26" s="10" t="str">
        <f t="shared" si="10"/>
        <v/>
      </c>
      <c r="Z26" s="10" t="str">
        <f t="shared" si="10"/>
        <v/>
      </c>
      <c r="AA26" s="10" t="str">
        <f t="shared" si="10"/>
        <v/>
      </c>
      <c r="AB26" s="10" t="str">
        <f t="shared" si="10"/>
        <v/>
      </c>
      <c r="AC26" s="10" t="e">
        <f t="shared" si="1"/>
        <v>#DIV/0!</v>
      </c>
      <c r="AD26" s="10">
        <f t="shared" si="2"/>
        <v>0</v>
      </c>
      <c r="AE26" s="10">
        <f t="shared" si="3"/>
        <v>0</v>
      </c>
      <c r="AF26" s="10" t="str">
        <f t="shared" si="4"/>
        <v>0 - 0</v>
      </c>
    </row>
    <row r="27" spans="1:32" x14ac:dyDescent="0.2">
      <c r="A27" s="137" t="str">
        <f>'1 Basis vragenformulier'!A91</f>
        <v>P1</v>
      </c>
      <c r="B27" s="137" t="str">
        <f>'1 Basis vragenformulier'!B91</f>
        <v xml:space="preserve">Het netwerk heeft als voorbeeld gediend voor anderen.  </v>
      </c>
      <c r="C27" s="137"/>
      <c r="D27" s="58" t="str">
        <f>IF('9 GAME stellingen opbrengsten'!D29="X",5,(IF('9 GAME stellingen opbrengsten'!E29="X",1,"")))</f>
        <v/>
      </c>
      <c r="E27" s="16"/>
      <c r="F27" s="16"/>
      <c r="G27" s="16"/>
      <c r="H27" s="16"/>
      <c r="I27" s="16"/>
      <c r="J27" s="16"/>
      <c r="K27" s="16"/>
      <c r="L27" s="16"/>
      <c r="M27" s="16"/>
      <c r="N27" s="16"/>
      <c r="O27" s="16"/>
      <c r="P27" s="16"/>
      <c r="Q27" s="16"/>
      <c r="R27" s="16"/>
      <c r="S27" s="16"/>
      <c r="T27" s="16"/>
      <c r="U27" s="16"/>
      <c r="V27" s="16"/>
      <c r="W27" s="16"/>
      <c r="X27" s="16"/>
      <c r="Y27" s="16"/>
      <c r="Z27" s="16"/>
      <c r="AA27" s="16"/>
      <c r="AB27" s="16"/>
      <c r="AC27" s="35" t="e">
        <f t="shared" si="1"/>
        <v>#DIV/0!</v>
      </c>
      <c r="AD27" s="35">
        <f t="shared" si="2"/>
        <v>0</v>
      </c>
      <c r="AE27" s="35">
        <f t="shared" si="3"/>
        <v>0</v>
      </c>
      <c r="AF27" s="35" t="str">
        <f t="shared" si="4"/>
        <v>0 - 0</v>
      </c>
    </row>
    <row r="28" spans="1:32" x14ac:dyDescent="0.2">
      <c r="A28" s="137" t="str">
        <f>'1 Basis vragenformulier'!A92</f>
        <v>P2</v>
      </c>
      <c r="B28" s="137" t="str">
        <f>'1 Basis vragenformulier'!B92</f>
        <v>De opbrengsten van het netwerk hebben een groot bereik.</v>
      </c>
      <c r="C28" s="137"/>
      <c r="D28" s="58" t="str">
        <f>IF('9 GAME stellingen opbrengsten'!D30="X",5,(IF('9 GAME stellingen opbrengsten'!E30="X",1,"")))</f>
        <v/>
      </c>
      <c r="E28" s="16"/>
      <c r="F28" s="16"/>
      <c r="G28" s="16"/>
      <c r="H28" s="16"/>
      <c r="I28" s="16"/>
      <c r="J28" s="16"/>
      <c r="K28" s="16"/>
      <c r="L28" s="16"/>
      <c r="M28" s="16"/>
      <c r="N28" s="16"/>
      <c r="O28" s="16"/>
      <c r="P28" s="16"/>
      <c r="Q28" s="16"/>
      <c r="R28" s="16"/>
      <c r="S28" s="16"/>
      <c r="T28" s="16"/>
      <c r="U28" s="16"/>
      <c r="V28" s="16"/>
      <c r="W28" s="16"/>
      <c r="X28" s="16"/>
      <c r="Y28" s="16"/>
      <c r="Z28" s="16"/>
      <c r="AA28" s="16"/>
      <c r="AB28" s="16"/>
      <c r="AC28" s="35" t="e">
        <f t="shared" si="1"/>
        <v>#DIV/0!</v>
      </c>
      <c r="AD28" s="35">
        <f t="shared" si="2"/>
        <v>0</v>
      </c>
      <c r="AE28" s="35">
        <f t="shared" si="3"/>
        <v>0</v>
      </c>
      <c r="AF28" s="35" t="str">
        <f t="shared" si="4"/>
        <v>0 - 0</v>
      </c>
    </row>
    <row r="29" spans="1:32" s="68" customFormat="1" ht="13.5" customHeight="1" x14ac:dyDescent="0.2">
      <c r="A29" s="134" t="str">
        <f>'1 Basis vragenformulier'!A93</f>
        <v>Q. Zichtbaarheid</v>
      </c>
      <c r="B29" s="134" t="str">
        <f>'1 Basis vragenformulier'!B93</f>
        <v>Het netwerk is herkenbaar in de samenleving.</v>
      </c>
      <c r="C29" s="277" t="str">
        <f>IFERROR(AVERAGE(C30,C31),"")</f>
        <v/>
      </c>
      <c r="D29" s="277" t="str">
        <f>IFERROR(AVERAGE(D30,D31),"")</f>
        <v/>
      </c>
      <c r="E29" s="18"/>
      <c r="F29" s="12"/>
      <c r="G29" s="12"/>
      <c r="H29" s="12"/>
      <c r="I29" s="12"/>
      <c r="J29" s="12"/>
      <c r="K29" s="12"/>
      <c r="L29" s="12"/>
      <c r="M29" s="12" t="str">
        <f t="shared" ref="M29:AB29" si="11">IFERROR(AVERAGE(M30,M31),"")</f>
        <v/>
      </c>
      <c r="N29" s="12" t="str">
        <f t="shared" si="11"/>
        <v/>
      </c>
      <c r="O29" s="12" t="str">
        <f t="shared" si="11"/>
        <v/>
      </c>
      <c r="P29" s="12" t="str">
        <f t="shared" si="11"/>
        <v/>
      </c>
      <c r="Q29" s="12" t="str">
        <f t="shared" si="11"/>
        <v/>
      </c>
      <c r="R29" s="12" t="str">
        <f t="shared" si="11"/>
        <v/>
      </c>
      <c r="S29" s="12" t="str">
        <f t="shared" si="11"/>
        <v/>
      </c>
      <c r="T29" s="12" t="str">
        <f t="shared" si="11"/>
        <v/>
      </c>
      <c r="U29" s="12" t="str">
        <f t="shared" si="11"/>
        <v/>
      </c>
      <c r="V29" s="12" t="str">
        <f t="shared" si="11"/>
        <v/>
      </c>
      <c r="W29" s="12" t="str">
        <f t="shared" si="11"/>
        <v/>
      </c>
      <c r="X29" s="12" t="str">
        <f t="shared" si="11"/>
        <v/>
      </c>
      <c r="Y29" s="12" t="str">
        <f t="shared" si="11"/>
        <v/>
      </c>
      <c r="Z29" s="12" t="str">
        <f t="shared" si="11"/>
        <v/>
      </c>
      <c r="AA29" s="12" t="str">
        <f t="shared" si="11"/>
        <v/>
      </c>
      <c r="AB29" s="12" t="str">
        <f t="shared" si="11"/>
        <v/>
      </c>
      <c r="AC29" s="12" t="e">
        <f t="shared" si="1"/>
        <v>#DIV/0!</v>
      </c>
      <c r="AD29" s="12">
        <f t="shared" si="2"/>
        <v>0</v>
      </c>
      <c r="AE29" s="12">
        <f t="shared" si="3"/>
        <v>0</v>
      </c>
      <c r="AF29" s="12" t="str">
        <f t="shared" si="4"/>
        <v>0 - 0</v>
      </c>
    </row>
    <row r="30" spans="1:32" x14ac:dyDescent="0.2">
      <c r="A30" s="138" t="str">
        <f>'1 Basis vragenformulier'!A94</f>
        <v>Q1</v>
      </c>
      <c r="B30" s="138" t="str">
        <f>'1 Basis vragenformulier'!B94</f>
        <v>Het netwerk genereert positieve publiciteit.</v>
      </c>
      <c r="C30" s="138"/>
      <c r="D30" s="59" t="str">
        <f>IF('9 GAME stellingen opbrengsten'!D33="X",5,(IF('9 GAME stellingen opbrengsten'!E33="X",1,"")))</f>
        <v/>
      </c>
      <c r="E30" s="18"/>
      <c r="F30" s="18"/>
      <c r="G30" s="18"/>
      <c r="H30" s="18"/>
      <c r="I30" s="18"/>
      <c r="J30" s="18"/>
      <c r="K30" s="18"/>
      <c r="L30" s="18"/>
      <c r="M30" s="18"/>
      <c r="N30" s="18"/>
      <c r="O30" s="18"/>
      <c r="P30" s="18"/>
      <c r="Q30" s="18"/>
      <c r="R30" s="18"/>
      <c r="S30" s="18"/>
      <c r="T30" s="18"/>
      <c r="U30" s="18"/>
      <c r="V30" s="18"/>
      <c r="W30" s="18"/>
      <c r="X30" s="18"/>
      <c r="Y30" s="18"/>
      <c r="Z30" s="18"/>
      <c r="AA30" s="18"/>
      <c r="AB30" s="18"/>
      <c r="AC30" s="37" t="e">
        <f t="shared" si="1"/>
        <v>#DIV/0!</v>
      </c>
      <c r="AD30" s="37">
        <f t="shared" si="2"/>
        <v>0</v>
      </c>
      <c r="AE30" s="37">
        <f t="shared" si="3"/>
        <v>0</v>
      </c>
      <c r="AF30" s="37" t="str">
        <f t="shared" si="4"/>
        <v>0 - 0</v>
      </c>
    </row>
    <row r="31" spans="1:32" x14ac:dyDescent="0.2">
      <c r="A31" s="138" t="str">
        <f>'1 Basis vragenformulier'!A95</f>
        <v>Q2</v>
      </c>
      <c r="B31" s="138" t="str">
        <f>'1 Basis vragenformulier'!B95</f>
        <v>Het netwerk geniet bekendheid bij derden.</v>
      </c>
      <c r="C31" s="138"/>
      <c r="D31" s="59" t="str">
        <f>IF('9 GAME stellingen opbrengsten'!D34="X",5,(IF('9 GAME stellingen opbrengsten'!E34="X",1,"")))</f>
        <v/>
      </c>
      <c r="E31" s="18"/>
      <c r="F31" s="18"/>
      <c r="G31" s="18"/>
      <c r="H31" s="18"/>
      <c r="I31" s="18"/>
      <c r="J31" s="18"/>
      <c r="K31" s="18"/>
      <c r="L31" s="18"/>
      <c r="M31" s="18"/>
      <c r="N31" s="18"/>
      <c r="O31" s="18"/>
      <c r="P31" s="18"/>
      <c r="Q31" s="18"/>
      <c r="R31" s="18"/>
      <c r="S31" s="18"/>
      <c r="T31" s="18"/>
      <c r="U31" s="18"/>
      <c r="V31" s="18"/>
      <c r="W31" s="18"/>
      <c r="X31" s="18"/>
      <c r="Y31" s="18"/>
      <c r="Z31" s="18"/>
      <c r="AA31" s="18"/>
      <c r="AB31" s="18"/>
      <c r="AC31" s="37" t="e">
        <f t="shared" si="1"/>
        <v>#DIV/0!</v>
      </c>
      <c r="AD31" s="37">
        <f t="shared" si="2"/>
        <v>0</v>
      </c>
      <c r="AE31" s="37">
        <f t="shared" si="3"/>
        <v>0</v>
      </c>
      <c r="AF31" s="37" t="str">
        <f t="shared" si="4"/>
        <v>0 - 0</v>
      </c>
    </row>
    <row r="32" spans="1:32" s="68" customFormat="1" ht="76.5" x14ac:dyDescent="0.2">
      <c r="A32" s="139" t="str">
        <f>'1 Basis vragenformulier'!A99</f>
        <v>R. Bijdrage aan organistiedoel(en)</v>
      </c>
      <c r="B32" s="139" t="str">
        <f>'1 Basis vragenformulier'!B99</f>
        <v>De netwerkopbrengsten dragen bij aan de doelen van de individuele netwerkpartners.</v>
      </c>
      <c r="C32" s="277" t="str">
        <f>IFERROR(AVERAGE(C33,C34),"")</f>
        <v/>
      </c>
      <c r="D32" s="277" t="str">
        <f>IFERROR(AVERAGE(D33,D34),"")</f>
        <v/>
      </c>
      <c r="E32" s="51"/>
      <c r="F32" s="51"/>
      <c r="G32" s="51"/>
      <c r="H32" s="51"/>
      <c r="I32" s="51"/>
      <c r="J32" s="51"/>
      <c r="K32" s="51"/>
      <c r="L32" s="51"/>
      <c r="M32" s="51" t="str">
        <f t="shared" ref="M32:AB32" si="12">IFERROR(AVERAGE(M33,M34),"")</f>
        <v/>
      </c>
      <c r="N32" s="51" t="str">
        <f t="shared" si="12"/>
        <v/>
      </c>
      <c r="O32" s="51" t="str">
        <f t="shared" si="12"/>
        <v/>
      </c>
      <c r="P32" s="51" t="str">
        <f t="shared" si="12"/>
        <v/>
      </c>
      <c r="Q32" s="51" t="str">
        <f t="shared" si="12"/>
        <v/>
      </c>
      <c r="R32" s="51" t="str">
        <f t="shared" si="12"/>
        <v/>
      </c>
      <c r="S32" s="51" t="str">
        <f t="shared" si="12"/>
        <v/>
      </c>
      <c r="T32" s="51" t="str">
        <f t="shared" si="12"/>
        <v/>
      </c>
      <c r="U32" s="51" t="str">
        <f t="shared" si="12"/>
        <v/>
      </c>
      <c r="V32" s="51" t="str">
        <f t="shared" si="12"/>
        <v/>
      </c>
      <c r="W32" s="51" t="str">
        <f t="shared" si="12"/>
        <v/>
      </c>
      <c r="X32" s="51" t="str">
        <f t="shared" si="12"/>
        <v/>
      </c>
      <c r="Y32" s="51" t="str">
        <f t="shared" si="12"/>
        <v/>
      </c>
      <c r="Z32" s="51" t="str">
        <f t="shared" si="12"/>
        <v/>
      </c>
      <c r="AA32" s="51" t="str">
        <f t="shared" si="12"/>
        <v/>
      </c>
      <c r="AB32" s="51" t="str">
        <f t="shared" si="12"/>
        <v/>
      </c>
      <c r="AC32" s="51" t="e">
        <f t="shared" si="1"/>
        <v>#DIV/0!</v>
      </c>
      <c r="AD32" s="51">
        <f t="shared" si="2"/>
        <v>0</v>
      </c>
      <c r="AE32" s="51">
        <f t="shared" si="3"/>
        <v>0</v>
      </c>
      <c r="AF32" s="51" t="str">
        <f t="shared" si="4"/>
        <v>0 - 0</v>
      </c>
    </row>
    <row r="33" spans="1:32" ht="25.5" x14ac:dyDescent="0.2">
      <c r="A33" s="140" t="str">
        <f>'1 Basis vragenformulier'!A100</f>
        <v>R1</v>
      </c>
      <c r="B33" s="140" t="str">
        <f>'1 Basis vragenformulier'!B100</f>
        <v>De opbrengsten van het netwerk dragen op verwachte wijze bij aan de doelen van mijn organisatie.</v>
      </c>
      <c r="C33" s="140"/>
      <c r="D33" s="516" t="str">
        <f>IF('9 GAME stellingen opbrengsten'!D37="X",5,(IF('9 GAME stellingen opbrengsten'!E37="X",1,"")))</f>
        <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3" t="e">
        <f t="shared" si="1"/>
        <v>#DIV/0!</v>
      </c>
      <c r="AD33" s="53">
        <f t="shared" si="2"/>
        <v>0</v>
      </c>
      <c r="AE33" s="53">
        <f t="shared" si="3"/>
        <v>0</v>
      </c>
      <c r="AF33" s="53" t="str">
        <f t="shared" si="4"/>
        <v>0 - 0</v>
      </c>
    </row>
    <row r="34" spans="1:32" x14ac:dyDescent="0.2">
      <c r="A34" s="140" t="str">
        <f>'1 Basis vragenformulier'!A101</f>
        <v>R2</v>
      </c>
      <c r="B34" s="140" t="str">
        <f>'1 Basis vragenformulier'!B101</f>
        <v>Het netwerk levert onbedoelde positieve bijdragen aan de doelen van mijn organisatie.</v>
      </c>
      <c r="C34" s="140"/>
      <c r="D34" s="516" t="str">
        <f>IF('9 GAME stellingen opbrengsten'!D38="X",5,(IF('9 GAME stellingen opbrengsten'!E38="X",1,"")))</f>
        <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3" t="e">
        <f t="shared" si="1"/>
        <v>#DIV/0!</v>
      </c>
      <c r="AD34" s="53">
        <f t="shared" si="2"/>
        <v>0</v>
      </c>
      <c r="AE34" s="53">
        <f t="shared" si="3"/>
        <v>0</v>
      </c>
      <c r="AF34" s="53" t="str">
        <f t="shared" si="4"/>
        <v>0 - 0</v>
      </c>
    </row>
    <row r="35" spans="1:32" s="114" customFormat="1" hidden="1" x14ac:dyDescent="0.2">
      <c r="A35" s="141"/>
      <c r="B35" s="22" t="str">
        <f>'1 Basis vragenformulier'!B105</f>
        <v>Er zijn tot op heden voldoende opbrengsten gerealiseerd door het netwerk.</v>
      </c>
      <c r="C35" s="22"/>
      <c r="D35" s="41"/>
      <c r="E35" s="31"/>
      <c r="F35" s="31"/>
      <c r="G35" s="31"/>
      <c r="H35" s="31"/>
      <c r="I35" s="31"/>
      <c r="J35" s="31"/>
      <c r="K35" s="31"/>
      <c r="L35" s="31"/>
      <c r="M35" s="31"/>
      <c r="N35" s="31"/>
      <c r="O35" s="31"/>
      <c r="P35" s="31"/>
      <c r="Q35" s="31"/>
      <c r="R35" s="31"/>
      <c r="S35" s="31"/>
      <c r="T35" s="31"/>
      <c r="U35" s="31"/>
      <c r="V35" s="31"/>
      <c r="W35" s="31"/>
      <c r="X35" s="31"/>
      <c r="Y35" s="31"/>
      <c r="Z35" s="31"/>
      <c r="AA35" s="31"/>
      <c r="AB35" s="31"/>
      <c r="AC35" s="41" t="e">
        <f t="shared" si="1"/>
        <v>#DIV/0!</v>
      </c>
      <c r="AD35" s="41">
        <f t="shared" si="2"/>
        <v>0</v>
      </c>
      <c r="AE35" s="41">
        <f t="shared" si="3"/>
        <v>0</v>
      </c>
      <c r="AF35" s="41" t="str">
        <f t="shared" si="4"/>
        <v>0 - 0</v>
      </c>
    </row>
    <row r="36" spans="1:32" x14ac:dyDescent="0.2">
      <c r="A36" s="142"/>
      <c r="B36" s="49"/>
      <c r="C36" s="49"/>
    </row>
    <row r="37" spans="1:32" s="70" customFormat="1" ht="25.5" x14ac:dyDescent="0.2">
      <c r="A37" s="141"/>
      <c r="B37" s="251" t="s">
        <v>48</v>
      </c>
      <c r="C37" s="41" t="str">
        <f t="shared" ref="C37:AB37" si="13">IFERROR(AVERAGE(C29,C26,C23,C21,C17,C13,C10,C6),"")</f>
        <v/>
      </c>
      <c r="D37" s="41" t="str">
        <f t="shared" si="13"/>
        <v/>
      </c>
      <c r="E37" s="41"/>
      <c r="F37" s="41" t="str">
        <f t="shared" si="13"/>
        <v/>
      </c>
      <c r="G37" s="41" t="str">
        <f t="shared" si="13"/>
        <v/>
      </c>
      <c r="H37" s="41" t="str">
        <f t="shared" si="13"/>
        <v/>
      </c>
      <c r="I37" s="41" t="str">
        <f t="shared" si="13"/>
        <v/>
      </c>
      <c r="J37" s="41" t="str">
        <f t="shared" si="13"/>
        <v/>
      </c>
      <c r="K37" s="41" t="str">
        <f t="shared" si="13"/>
        <v/>
      </c>
      <c r="L37" s="41" t="str">
        <f t="shared" si="13"/>
        <v/>
      </c>
      <c r="M37" s="41" t="str">
        <f t="shared" si="13"/>
        <v/>
      </c>
      <c r="N37" s="41" t="str">
        <f t="shared" si="13"/>
        <v/>
      </c>
      <c r="O37" s="41" t="str">
        <f t="shared" si="13"/>
        <v/>
      </c>
      <c r="P37" s="41" t="str">
        <f t="shared" si="13"/>
        <v/>
      </c>
      <c r="Q37" s="41" t="str">
        <f t="shared" si="13"/>
        <v/>
      </c>
      <c r="R37" s="41" t="str">
        <f t="shared" si="13"/>
        <v/>
      </c>
      <c r="S37" s="41" t="str">
        <f t="shared" si="13"/>
        <v/>
      </c>
      <c r="T37" s="41" t="str">
        <f t="shared" si="13"/>
        <v/>
      </c>
      <c r="U37" s="41" t="str">
        <f t="shared" si="13"/>
        <v/>
      </c>
      <c r="V37" s="41" t="str">
        <f t="shared" si="13"/>
        <v/>
      </c>
      <c r="W37" s="41" t="str">
        <f t="shared" si="13"/>
        <v/>
      </c>
      <c r="X37" s="41" t="str">
        <f t="shared" si="13"/>
        <v/>
      </c>
      <c r="Y37" s="41" t="str">
        <f t="shared" si="13"/>
        <v/>
      </c>
      <c r="Z37" s="41" t="str">
        <f t="shared" si="13"/>
        <v/>
      </c>
      <c r="AA37" s="41" t="str">
        <f t="shared" si="13"/>
        <v/>
      </c>
      <c r="AB37" s="41" t="str">
        <f t="shared" si="13"/>
        <v/>
      </c>
      <c r="AC37" s="41" t="e">
        <f>AVERAGE(D37:AB37)</f>
        <v>#DIV/0!</v>
      </c>
      <c r="AD37" s="41">
        <f>ROUND(MIN(D37:AB37),1)</f>
        <v>0</v>
      </c>
      <c r="AE37" s="41">
        <f t="shared" ref="AE37" si="14">ROUND(MAX(D37:AB37),1)</f>
        <v>0</v>
      </c>
      <c r="AF37" s="41" t="str">
        <f t="shared" si="4"/>
        <v>0 - 0</v>
      </c>
    </row>
    <row r="39" spans="1:32" hidden="1" x14ac:dyDescent="0.2">
      <c r="B39" s="287" t="s">
        <v>177</v>
      </c>
    </row>
    <row r="40" spans="1:32" hidden="1" x14ac:dyDescent="0.2">
      <c r="B40" s="287" t="s">
        <v>178</v>
      </c>
    </row>
    <row r="41" spans="1:32" ht="25.5" hidden="1" x14ac:dyDescent="0.2">
      <c r="B41" s="286" t="s">
        <v>370</v>
      </c>
    </row>
    <row r="42" spans="1:32" ht="25.5" hidden="1" x14ac:dyDescent="0.2">
      <c r="B42" s="286" t="s">
        <v>371</v>
      </c>
    </row>
    <row r="43" spans="1:32" ht="25.5" hidden="1" x14ac:dyDescent="0.2">
      <c r="B43" s="286" t="s">
        <v>372</v>
      </c>
    </row>
    <row r="44" spans="1:32" ht="25.5" hidden="1" x14ac:dyDescent="0.2">
      <c r="B44" s="286" t="s">
        <v>187</v>
      </c>
    </row>
    <row r="45" spans="1:32" hidden="1" x14ac:dyDescent="0.2"/>
  </sheetData>
  <sheetProtection sheet="1" objects="1" scenarios="1"/>
  <pageMargins left="0.31496062992125984" right="0.19685039370078741" top="1.07" bottom="0.74803149606299213" header="0.31496062992125984" footer="0.31496062992125984"/>
  <pageSetup paperSize="8"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3"/>
  <sheetViews>
    <sheetView topLeftCell="A10" zoomScaleNormal="100" workbookViewId="0"/>
  </sheetViews>
  <sheetFormatPr defaultRowHeight="12.75" x14ac:dyDescent="0.2"/>
  <cols>
    <col min="1" max="1" width="28.7109375" customWidth="1"/>
    <col min="2" max="3" width="11.7109375" customWidth="1"/>
    <col min="4" max="5" width="11.7109375" style="15" customWidth="1"/>
    <col min="6" max="12" width="11.7109375" customWidth="1"/>
    <col min="13" max="13" width="13.140625" customWidth="1"/>
    <col min="14" max="15" width="9.140625" style="32"/>
  </cols>
  <sheetData>
    <row r="1" spans="1:22" x14ac:dyDescent="0.2">
      <c r="A1" s="3" t="s">
        <v>392</v>
      </c>
      <c r="B1" s="24"/>
      <c r="C1" s="24"/>
      <c r="D1" s="498" t="str">
        <f>'9 GAME stellingen opbrengsten'!C2</f>
        <v>Naam netwerk(samenwerking)</v>
      </c>
      <c r="E1" s="23"/>
      <c r="F1" s="24"/>
      <c r="G1" s="24"/>
      <c r="H1" s="24"/>
      <c r="I1" s="24"/>
      <c r="J1" s="24"/>
      <c r="K1" s="24"/>
      <c r="L1" s="24"/>
      <c r="M1" s="24"/>
      <c r="N1" s="71"/>
      <c r="O1" s="71"/>
      <c r="P1" s="24"/>
      <c r="Q1" s="24"/>
      <c r="R1" s="24"/>
      <c r="S1" s="24"/>
      <c r="T1" s="24"/>
      <c r="U1" s="24"/>
      <c r="V1" s="24"/>
    </row>
    <row r="2" spans="1:22" x14ac:dyDescent="0.2">
      <c r="A2" s="1"/>
      <c r="B2" s="21"/>
    </row>
    <row r="3" spans="1:22" x14ac:dyDescent="0.2">
      <c r="A3" s="65" t="s">
        <v>210</v>
      </c>
      <c r="B3" s="66" t="s">
        <v>391</v>
      </c>
      <c r="C3" s="67"/>
      <c r="D3" s="67"/>
      <c r="E3" s="67"/>
      <c r="F3" s="67"/>
      <c r="G3" s="67"/>
      <c r="H3" s="67"/>
      <c r="I3" s="67"/>
      <c r="J3" s="67"/>
      <c r="K3" s="67"/>
      <c r="L3" s="67"/>
      <c r="M3" s="72"/>
      <c r="O3" s="72"/>
      <c r="Q3" s="21"/>
      <c r="T3" s="21"/>
      <c r="U3" s="75"/>
    </row>
    <row r="4" spans="1:22" x14ac:dyDescent="0.2">
      <c r="A4" s="496" t="s">
        <v>309</v>
      </c>
      <c r="B4" s="55" t="str">
        <f>'13 Invoer waarden NW opbreng'!D$6</f>
        <v/>
      </c>
      <c r="C4" s="55"/>
      <c r="D4" s="55"/>
      <c r="E4" s="55"/>
      <c r="F4" s="55"/>
      <c r="G4" s="55"/>
      <c r="H4" s="55"/>
      <c r="I4" s="55"/>
      <c r="J4" s="55"/>
      <c r="K4" s="55"/>
      <c r="L4" s="55"/>
      <c r="M4" s="15"/>
      <c r="O4" s="78"/>
      <c r="R4" s="75"/>
      <c r="U4" s="77"/>
    </row>
    <row r="5" spans="1:22" x14ac:dyDescent="0.2">
      <c r="A5" s="493" t="s">
        <v>203</v>
      </c>
      <c r="B5" s="55" t="str">
        <f>'13 Invoer waarden NW opbreng'!D$10</f>
        <v/>
      </c>
      <c r="C5" s="55"/>
      <c r="D5" s="55"/>
      <c r="E5" s="55"/>
      <c r="F5" s="55"/>
      <c r="G5" s="55"/>
      <c r="H5" s="55"/>
      <c r="I5" s="55"/>
      <c r="J5" s="55"/>
      <c r="K5" s="55"/>
      <c r="L5" s="55"/>
      <c r="M5" s="15"/>
      <c r="O5" s="78"/>
      <c r="R5" s="75"/>
      <c r="U5" s="77"/>
    </row>
    <row r="6" spans="1:22" x14ac:dyDescent="0.2">
      <c r="A6" s="493" t="s">
        <v>308</v>
      </c>
      <c r="B6" s="55" t="str">
        <f>'13 Invoer waarden NW opbreng'!D$13</f>
        <v/>
      </c>
      <c r="C6" s="55"/>
      <c r="D6" s="55"/>
      <c r="E6" s="55"/>
      <c r="F6" s="55"/>
      <c r="G6" s="55"/>
      <c r="H6" s="55"/>
      <c r="I6" s="55"/>
      <c r="J6" s="55"/>
      <c r="K6" s="55"/>
      <c r="L6" s="55"/>
      <c r="M6" s="15"/>
      <c r="O6" s="78"/>
      <c r="R6" s="75"/>
      <c r="U6" s="77"/>
    </row>
    <row r="7" spans="1:22" x14ac:dyDescent="0.2">
      <c r="A7" s="493" t="s">
        <v>204</v>
      </c>
      <c r="B7" s="55" t="str">
        <f>'13 Invoer waarden NW opbreng'!D$17</f>
        <v/>
      </c>
      <c r="C7" s="55"/>
      <c r="D7" s="55"/>
      <c r="E7" s="55"/>
      <c r="F7" s="55"/>
      <c r="G7" s="55"/>
      <c r="H7" s="55"/>
      <c r="I7" s="55"/>
      <c r="J7" s="55"/>
      <c r="K7" s="55"/>
      <c r="L7" s="55"/>
      <c r="M7" s="15"/>
      <c r="O7" s="78"/>
      <c r="R7" s="75"/>
      <c r="U7" s="77"/>
    </row>
    <row r="8" spans="1:22" x14ac:dyDescent="0.2">
      <c r="A8" s="493" t="s">
        <v>205</v>
      </c>
      <c r="B8" s="55" t="str">
        <f>'13 Invoer waarden NW opbreng'!D$21</f>
        <v/>
      </c>
      <c r="C8" s="55"/>
      <c r="D8" s="55"/>
      <c r="E8" s="55"/>
      <c r="F8" s="55"/>
      <c r="G8" s="55"/>
      <c r="H8" s="55"/>
      <c r="I8" s="55"/>
      <c r="J8" s="55"/>
      <c r="K8" s="55"/>
      <c r="L8" s="55"/>
      <c r="M8" s="15"/>
      <c r="O8" s="78"/>
      <c r="R8" s="75"/>
      <c r="U8" s="77"/>
    </row>
    <row r="9" spans="1:22" x14ac:dyDescent="0.2">
      <c r="A9" s="493" t="s">
        <v>206</v>
      </c>
      <c r="B9" s="55" t="str">
        <f>'13 Invoer waarden NW opbreng'!D$23</f>
        <v/>
      </c>
      <c r="C9" s="55"/>
      <c r="D9" s="55"/>
      <c r="E9" s="55"/>
      <c r="F9" s="55"/>
      <c r="G9" s="55"/>
      <c r="H9" s="55"/>
      <c r="I9" s="55"/>
      <c r="J9" s="55"/>
      <c r="K9" s="55"/>
      <c r="L9" s="55"/>
      <c r="M9" s="15"/>
      <c r="O9" s="78"/>
      <c r="R9" s="75"/>
      <c r="U9" s="77"/>
    </row>
    <row r="10" spans="1:22" x14ac:dyDescent="0.2">
      <c r="A10" s="493" t="s">
        <v>207</v>
      </c>
      <c r="B10" s="55" t="str">
        <f>'13 Invoer waarden NW opbreng'!D$26</f>
        <v/>
      </c>
      <c r="C10" s="55"/>
      <c r="D10" s="55"/>
      <c r="E10" s="55"/>
      <c r="F10" s="55"/>
      <c r="G10" s="55"/>
      <c r="H10" s="55"/>
      <c r="I10" s="55"/>
      <c r="J10" s="55"/>
      <c r="K10" s="55"/>
      <c r="L10" s="55"/>
      <c r="M10" s="15"/>
      <c r="O10" s="78"/>
      <c r="R10" s="75"/>
      <c r="U10" s="77"/>
    </row>
    <row r="11" spans="1:22" x14ac:dyDescent="0.2">
      <c r="A11" s="493" t="s">
        <v>208</v>
      </c>
      <c r="B11" s="55" t="str">
        <f>'13 Invoer waarden NW opbreng'!D$29</f>
        <v/>
      </c>
      <c r="C11" s="55"/>
      <c r="D11" s="55"/>
      <c r="E11" s="55"/>
      <c r="F11" s="55"/>
      <c r="G11" s="55"/>
      <c r="H11" s="55"/>
      <c r="I11" s="55"/>
      <c r="J11" s="55"/>
      <c r="K11" s="55"/>
      <c r="L11" s="55"/>
      <c r="M11" s="15"/>
      <c r="O11" s="78"/>
      <c r="R11" s="75"/>
      <c r="U11" s="77"/>
    </row>
    <row r="12" spans="1:22" x14ac:dyDescent="0.2">
      <c r="A12" s="497" t="s">
        <v>209</v>
      </c>
      <c r="B12" s="55" t="str">
        <f>'13 Invoer waarden NW opbreng'!D$32</f>
        <v/>
      </c>
      <c r="C12" s="55"/>
      <c r="D12" s="55"/>
      <c r="E12" s="55"/>
      <c r="F12" s="55"/>
      <c r="G12" s="55"/>
      <c r="H12" s="55"/>
      <c r="I12" s="55"/>
      <c r="J12" s="55"/>
      <c r="K12" s="55"/>
      <c r="L12" s="55"/>
      <c r="M12" s="15"/>
      <c r="O12" s="78"/>
      <c r="R12" s="75"/>
      <c r="U12" s="77"/>
    </row>
    <row r="13" spans="1:22" x14ac:dyDescent="0.2">
      <c r="M13" s="15"/>
      <c r="O13" s="78"/>
      <c r="R13" s="75"/>
      <c r="U13" s="77"/>
    </row>
    <row r="14" spans="1:22" x14ac:dyDescent="0.2">
      <c r="A14" s="21"/>
      <c r="Q14" s="73"/>
    </row>
    <row r="16" spans="1:22" x14ac:dyDescent="0.2">
      <c r="A16" s="66"/>
      <c r="Q16" s="87"/>
    </row>
    <row r="17" spans="1:20" x14ac:dyDescent="0.2">
      <c r="A17" s="15"/>
      <c r="Q17" s="74"/>
    </row>
    <row r="18" spans="1:20" x14ac:dyDescent="0.2">
      <c r="A18" s="15"/>
      <c r="Q18" s="74"/>
    </row>
    <row r="19" spans="1:20" x14ac:dyDescent="0.2">
      <c r="A19" s="15"/>
      <c r="Q19" s="74"/>
    </row>
    <row r="20" spans="1:20" x14ac:dyDescent="0.2">
      <c r="A20" s="15"/>
      <c r="Q20" s="74"/>
    </row>
    <row r="21" spans="1:20" x14ac:dyDescent="0.2">
      <c r="A21" s="15"/>
    </row>
    <row r="22" spans="1:20" x14ac:dyDescent="0.2">
      <c r="A22" s="15"/>
    </row>
    <row r="23" spans="1:20" x14ac:dyDescent="0.2">
      <c r="A23" s="15"/>
    </row>
    <row r="24" spans="1:20" x14ac:dyDescent="0.2">
      <c r="A24" s="15"/>
    </row>
    <row r="25" spans="1:20" x14ac:dyDescent="0.2">
      <c r="A25" s="15"/>
    </row>
    <row r="26" spans="1:20" x14ac:dyDescent="0.2">
      <c r="A26" s="15"/>
    </row>
    <row r="31" spans="1:20" x14ac:dyDescent="0.2">
      <c r="L31" s="88"/>
      <c r="M31" s="88"/>
      <c r="N31" s="89"/>
      <c r="O31" s="89"/>
      <c r="P31" s="88"/>
      <c r="Q31" s="88"/>
      <c r="R31" s="88"/>
      <c r="S31" s="88"/>
      <c r="T31" s="88"/>
    </row>
    <row r="32" spans="1:20" s="88" customFormat="1" x14ac:dyDescent="0.2">
      <c r="D32" s="90"/>
      <c r="E32" s="90"/>
      <c r="N32" s="91"/>
      <c r="O32" s="89"/>
    </row>
    <row r="37" spans="13:13" x14ac:dyDescent="0.2">
      <c r="M37" s="92"/>
    </row>
    <row r="51" spans="1:1" ht="9" customHeight="1" x14ac:dyDescent="0.2"/>
    <row r="52" spans="1:1" ht="1.5" customHeight="1" x14ac:dyDescent="0.2"/>
    <row r="53" spans="1:1" x14ac:dyDescent="0.2">
      <c r="A53" s="92"/>
    </row>
  </sheetData>
  <sheetProtection sheet="1" objects="1" scenarios="1"/>
  <pageMargins left="0.7" right="0.7" top="0.75" bottom="0.75" header="0.3" footer="0.3"/>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tabColor theme="9" tint="0.39997558519241921"/>
    <pageSetUpPr fitToPage="1"/>
  </sheetPr>
  <dimension ref="A1:F114"/>
  <sheetViews>
    <sheetView showGridLines="0" topLeftCell="A4" zoomScaleNormal="100" workbookViewId="0"/>
  </sheetViews>
  <sheetFormatPr defaultColWidth="7.85546875" defaultRowHeight="12.75" outlineLevelRow="1" x14ac:dyDescent="0.2"/>
  <cols>
    <col min="1" max="1" width="4.7109375" style="15" customWidth="1"/>
    <col min="2" max="2" width="74.140625" customWidth="1"/>
    <col min="3" max="3" width="10" customWidth="1"/>
    <col min="4" max="4" width="60.5703125" customWidth="1"/>
    <col min="5" max="5" width="61.140625" customWidth="1"/>
    <col min="6" max="6" width="0" hidden="1" customWidth="1"/>
    <col min="7" max="16384" width="7.85546875" style="96"/>
  </cols>
  <sheetData>
    <row r="1" spans="1:6" ht="15.75" x14ac:dyDescent="0.2">
      <c r="A1" s="93" t="s">
        <v>452</v>
      </c>
    </row>
    <row r="2" spans="1:6" ht="13.5" customHeight="1" thickBot="1" x14ac:dyDescent="0.25">
      <c r="A2" s="94"/>
    </row>
    <row r="3" spans="1:6" ht="18" customHeight="1" thickBot="1" x14ac:dyDescent="0.25">
      <c r="A3" s="541" t="s">
        <v>182</v>
      </c>
      <c r="B3" s="542"/>
      <c r="C3" s="542"/>
      <c r="D3" s="543"/>
    </row>
    <row r="4" spans="1:6" ht="18" customHeight="1" thickBot="1" x14ac:dyDescent="0.25">
      <c r="A4" s="546" t="s">
        <v>25</v>
      </c>
      <c r="B4" s="547"/>
      <c r="C4" s="537"/>
      <c r="D4" s="538"/>
    </row>
    <row r="5" spans="1:6" ht="24" customHeight="1" thickBot="1" x14ac:dyDescent="0.25">
      <c r="A5" s="546" t="s">
        <v>111</v>
      </c>
      <c r="B5" s="547"/>
      <c r="C5" s="537"/>
      <c r="D5" s="538"/>
      <c r="F5" t="s">
        <v>110</v>
      </c>
    </row>
    <row r="6" spans="1:6" ht="18" customHeight="1" thickBot="1" x14ac:dyDescent="0.25">
      <c r="A6" s="546" t="s">
        <v>26</v>
      </c>
      <c r="B6" s="547"/>
      <c r="C6" s="537"/>
      <c r="D6" s="538"/>
      <c r="F6" t="s">
        <v>112</v>
      </c>
    </row>
    <row r="7" spans="1:6" ht="18" customHeight="1" thickBot="1" x14ac:dyDescent="0.25">
      <c r="A7" s="546" t="s">
        <v>27</v>
      </c>
      <c r="B7" s="547"/>
      <c r="C7" s="537"/>
      <c r="D7" s="538"/>
      <c r="F7" t="s">
        <v>113</v>
      </c>
    </row>
    <row r="8" spans="1:6" ht="18" customHeight="1" thickBot="1" x14ac:dyDescent="0.25">
      <c r="A8" s="546" t="s">
        <v>29</v>
      </c>
      <c r="B8" s="547"/>
      <c r="C8" s="537"/>
      <c r="D8" s="538"/>
      <c r="F8" t="s">
        <v>114</v>
      </c>
    </row>
    <row r="9" spans="1:6" ht="18" customHeight="1" thickBot="1" x14ac:dyDescent="0.25">
      <c r="A9" s="546" t="s">
        <v>28</v>
      </c>
      <c r="B9" s="547"/>
      <c r="C9" s="537"/>
      <c r="D9" s="538"/>
      <c r="F9" t="s">
        <v>115</v>
      </c>
    </row>
    <row r="10" spans="1:6" ht="9.75" customHeight="1" thickBot="1" x14ac:dyDescent="0.25">
      <c r="A10" s="165"/>
      <c r="B10" s="165"/>
      <c r="C10" s="95"/>
      <c r="D10" s="95"/>
      <c r="E10" s="96"/>
      <c r="F10" s="96" t="s">
        <v>116</v>
      </c>
    </row>
    <row r="11" spans="1:6" ht="13.5" customHeight="1" thickBot="1" x14ac:dyDescent="0.25">
      <c r="A11" s="548" t="s">
        <v>118</v>
      </c>
      <c r="B11" s="549"/>
      <c r="C11" s="550" t="s">
        <v>119</v>
      </c>
      <c r="D11" s="551"/>
      <c r="E11" s="96"/>
      <c r="F11" s="96" t="s">
        <v>117</v>
      </c>
    </row>
    <row r="12" spans="1:6" ht="13.5" customHeight="1" x14ac:dyDescent="0.2">
      <c r="A12" s="539" t="s">
        <v>120</v>
      </c>
      <c r="B12" s="540"/>
      <c r="C12" s="97" t="s">
        <v>30</v>
      </c>
      <c r="D12" s="98" t="s">
        <v>121</v>
      </c>
      <c r="E12" s="96"/>
      <c r="F12" s="96"/>
    </row>
    <row r="13" spans="1:6" ht="13.5" customHeight="1" x14ac:dyDescent="0.2">
      <c r="A13" s="539" t="s">
        <v>122</v>
      </c>
      <c r="B13" s="540"/>
      <c r="C13" s="273">
        <v>1</v>
      </c>
      <c r="D13" s="99" t="s">
        <v>446</v>
      </c>
      <c r="E13" s="96"/>
      <c r="F13" s="96"/>
    </row>
    <row r="14" spans="1:6" ht="13.5" customHeight="1" x14ac:dyDescent="0.2">
      <c r="A14" s="544" t="s">
        <v>123</v>
      </c>
      <c r="B14" s="545"/>
      <c r="C14" s="273">
        <v>2</v>
      </c>
      <c r="D14" s="99" t="s">
        <v>447</v>
      </c>
      <c r="E14" s="96"/>
      <c r="F14" s="96"/>
    </row>
    <row r="15" spans="1:6" ht="13.5" customHeight="1" x14ac:dyDescent="0.2">
      <c r="A15" s="544"/>
      <c r="B15" s="545"/>
      <c r="C15" s="273">
        <v>3</v>
      </c>
      <c r="D15" s="99" t="s">
        <v>31</v>
      </c>
      <c r="E15" s="96"/>
      <c r="F15" s="96"/>
    </row>
    <row r="16" spans="1:6" ht="13.5" customHeight="1" x14ac:dyDescent="0.2">
      <c r="A16" s="539" t="s">
        <v>49</v>
      </c>
      <c r="B16" s="540"/>
      <c r="C16" s="273">
        <v>4</v>
      </c>
      <c r="D16" s="99" t="s">
        <v>449</v>
      </c>
      <c r="E16" s="96"/>
      <c r="F16" s="96"/>
    </row>
    <row r="17" spans="1:6" ht="13.5" customHeight="1" thickBot="1" x14ac:dyDescent="0.25">
      <c r="A17" s="539" t="s">
        <v>124</v>
      </c>
      <c r="B17" s="539"/>
      <c r="C17" s="274">
        <v>5</v>
      </c>
      <c r="D17" s="100" t="s">
        <v>448</v>
      </c>
      <c r="E17" s="96"/>
      <c r="F17" s="96"/>
    </row>
    <row r="18" spans="1:6" ht="13.5" customHeight="1" x14ac:dyDescent="0.2">
      <c r="A18" s="539"/>
      <c r="B18" s="539"/>
      <c r="C18" s="271"/>
      <c r="D18" s="272"/>
      <c r="E18" s="96"/>
      <c r="F18" s="96"/>
    </row>
    <row r="19" spans="1:6" ht="9.75" customHeight="1" thickBot="1" x14ac:dyDescent="0.25">
      <c r="A19" s="101"/>
      <c r="B19" s="96"/>
      <c r="C19" s="96"/>
      <c r="D19" s="96"/>
      <c r="E19" s="96"/>
      <c r="F19" s="96"/>
    </row>
    <row r="20" spans="1:6" ht="18" customHeight="1" thickBot="1" x14ac:dyDescent="0.25">
      <c r="A20" s="541" t="s">
        <v>183</v>
      </c>
      <c r="B20" s="542"/>
      <c r="C20" s="542"/>
      <c r="D20" s="543"/>
    </row>
    <row r="21" spans="1:6" s="371" customFormat="1" ht="13.5" thickBot="1" x14ac:dyDescent="0.25">
      <c r="A21" s="259" t="s">
        <v>6</v>
      </c>
      <c r="B21" s="260" t="s">
        <v>184</v>
      </c>
      <c r="C21" s="382" t="s">
        <v>30</v>
      </c>
      <c r="D21" s="260" t="s">
        <v>185</v>
      </c>
      <c r="E21" s="340"/>
      <c r="F21" s="340"/>
    </row>
    <row r="22" spans="1:6" s="303" customFormat="1" ht="18" hidden="1" customHeight="1" outlineLevel="1" thickBot="1" x14ac:dyDescent="0.25">
      <c r="A22" s="529" t="s">
        <v>40</v>
      </c>
      <c r="B22" s="530"/>
      <c r="C22" s="530"/>
      <c r="D22" s="531"/>
      <c r="E22" s="347"/>
      <c r="F22" s="1"/>
    </row>
    <row r="23" spans="1:6" s="303" customFormat="1" ht="36.75" hidden="1" outlineLevel="1" thickBot="1" x14ac:dyDescent="0.25">
      <c r="A23" s="295" t="s">
        <v>95</v>
      </c>
      <c r="B23" s="292" t="s">
        <v>108</v>
      </c>
      <c r="C23" s="297"/>
      <c r="D23" s="298"/>
      <c r="E23" s="1"/>
      <c r="F23" s="1"/>
    </row>
    <row r="24" spans="1:6" ht="42" customHeight="1" collapsed="1" thickBot="1" x14ac:dyDescent="0.25">
      <c r="A24" s="103" t="s">
        <v>61</v>
      </c>
      <c r="B24" s="104" t="s">
        <v>396</v>
      </c>
      <c r="C24" s="167"/>
      <c r="D24" s="324"/>
    </row>
    <row r="25" spans="1:6" ht="42" customHeight="1" thickBot="1" x14ac:dyDescent="0.25">
      <c r="A25" s="103" t="s">
        <v>62</v>
      </c>
      <c r="B25" s="104" t="s">
        <v>435</v>
      </c>
      <c r="C25" s="167"/>
      <c r="D25" s="166"/>
    </row>
    <row r="26" spans="1:6" ht="42" customHeight="1" thickBot="1" x14ac:dyDescent="0.25">
      <c r="A26" s="103" t="s">
        <v>63</v>
      </c>
      <c r="B26" s="105" t="s">
        <v>342</v>
      </c>
      <c r="C26" s="167"/>
      <c r="D26" s="324"/>
    </row>
    <row r="27" spans="1:6" ht="42" customHeight="1" thickBot="1" x14ac:dyDescent="0.25">
      <c r="A27" s="103" t="s">
        <v>64</v>
      </c>
      <c r="B27" s="104" t="s">
        <v>343</v>
      </c>
      <c r="C27" s="167"/>
      <c r="D27" s="166"/>
    </row>
    <row r="28" spans="1:6" ht="6.75" hidden="1" customHeight="1" outlineLevel="1" thickBot="1" x14ac:dyDescent="0.25">
      <c r="A28" s="295" t="s">
        <v>96</v>
      </c>
      <c r="B28" s="296" t="s">
        <v>224</v>
      </c>
      <c r="C28" s="293"/>
      <c r="D28" s="294"/>
    </row>
    <row r="29" spans="1:6" ht="42" customHeight="1" collapsed="1" thickBot="1" x14ac:dyDescent="0.25">
      <c r="A29" s="103" t="s">
        <v>65</v>
      </c>
      <c r="B29" s="106" t="s">
        <v>127</v>
      </c>
      <c r="C29" s="167"/>
      <c r="D29" s="166"/>
    </row>
    <row r="30" spans="1:6" ht="42" customHeight="1" thickBot="1" x14ac:dyDescent="0.25">
      <c r="A30" s="103" t="s">
        <v>66</v>
      </c>
      <c r="B30" s="106" t="s">
        <v>344</v>
      </c>
      <c r="C30" s="167"/>
      <c r="D30" s="166"/>
    </row>
    <row r="31" spans="1:6" ht="42" customHeight="1" thickBot="1" x14ac:dyDescent="0.25">
      <c r="A31" s="103" t="s">
        <v>67</v>
      </c>
      <c r="B31" s="106" t="s">
        <v>234</v>
      </c>
      <c r="C31" s="167"/>
      <c r="D31" s="166"/>
    </row>
    <row r="32" spans="1:6" ht="72.75" hidden="1" outlineLevel="1" thickBot="1" x14ac:dyDescent="0.25">
      <c r="A32" s="102" t="s">
        <v>97</v>
      </c>
      <c r="B32" s="292" t="s">
        <v>107</v>
      </c>
      <c r="C32" s="293"/>
      <c r="D32" s="294"/>
    </row>
    <row r="33" spans="1:6" ht="42" customHeight="1" collapsed="1" thickBot="1" x14ac:dyDescent="0.25">
      <c r="A33" s="103" t="s">
        <v>68</v>
      </c>
      <c r="B33" s="106" t="s">
        <v>345</v>
      </c>
      <c r="C33" s="167"/>
      <c r="D33" s="166"/>
    </row>
    <row r="34" spans="1:6" ht="42" customHeight="1" thickBot="1" x14ac:dyDescent="0.25">
      <c r="A34" s="103" t="s">
        <v>69</v>
      </c>
      <c r="B34" s="106" t="s">
        <v>346</v>
      </c>
      <c r="C34" s="167"/>
      <c r="D34" s="166"/>
    </row>
    <row r="35" spans="1:6" ht="42" customHeight="1" thickBot="1" x14ac:dyDescent="0.25">
      <c r="A35" s="103" t="s">
        <v>70</v>
      </c>
      <c r="B35" s="106" t="s">
        <v>50</v>
      </c>
      <c r="C35" s="167"/>
      <c r="D35" s="166"/>
    </row>
    <row r="36" spans="1:6" ht="42" customHeight="1" thickBot="1" x14ac:dyDescent="0.25">
      <c r="A36" s="103" t="s">
        <v>71</v>
      </c>
      <c r="B36" s="106" t="s">
        <v>347</v>
      </c>
      <c r="C36" s="167"/>
      <c r="D36" s="166"/>
    </row>
    <row r="37" spans="1:6" ht="42" customHeight="1" thickBot="1" x14ac:dyDescent="0.25">
      <c r="A37" s="103" t="s">
        <v>72</v>
      </c>
      <c r="B37" s="106" t="s">
        <v>348</v>
      </c>
      <c r="C37" s="167"/>
      <c r="D37" s="166"/>
    </row>
    <row r="38" spans="1:6" s="303" customFormat="1" ht="60.75" hidden="1" outlineLevel="1" thickBot="1" x14ac:dyDescent="0.25">
      <c r="A38" s="295" t="s">
        <v>98</v>
      </c>
      <c r="B38" s="292" t="s">
        <v>225</v>
      </c>
      <c r="C38" s="293"/>
      <c r="D38" s="294"/>
      <c r="E38" s="1"/>
      <c r="F38" s="1"/>
    </row>
    <row r="39" spans="1:6" ht="42" customHeight="1" collapsed="1" thickBot="1" x14ac:dyDescent="0.25">
      <c r="A39" s="103" t="s">
        <v>73</v>
      </c>
      <c r="B39" s="106" t="s">
        <v>128</v>
      </c>
      <c r="C39" s="167"/>
      <c r="D39" s="166"/>
    </row>
    <row r="40" spans="1:6" ht="42" customHeight="1" thickBot="1" x14ac:dyDescent="0.25">
      <c r="A40" s="103" t="s">
        <v>74</v>
      </c>
      <c r="B40" s="106" t="s">
        <v>349</v>
      </c>
      <c r="C40" s="167"/>
      <c r="D40" s="166"/>
    </row>
    <row r="41" spans="1:6" ht="42" customHeight="1" thickBot="1" x14ac:dyDescent="0.25">
      <c r="A41" s="103" t="s">
        <v>75</v>
      </c>
      <c r="B41" s="106" t="s">
        <v>434</v>
      </c>
      <c r="C41" s="167"/>
      <c r="D41" s="166"/>
    </row>
    <row r="42" spans="1:6" ht="42" customHeight="1" thickBot="1" x14ac:dyDescent="0.25">
      <c r="A42" s="103" t="s">
        <v>76</v>
      </c>
      <c r="B42" s="106" t="s">
        <v>436</v>
      </c>
      <c r="C42" s="167"/>
      <c r="D42" s="166"/>
    </row>
    <row r="43" spans="1:6" s="303" customFormat="1" ht="60.75" hidden="1" outlineLevel="1" thickBot="1" x14ac:dyDescent="0.25">
      <c r="A43" s="295" t="s">
        <v>99</v>
      </c>
      <c r="B43" s="296" t="s">
        <v>106</v>
      </c>
      <c r="C43" s="293"/>
      <c r="D43" s="294"/>
      <c r="E43" s="1"/>
      <c r="F43" s="1"/>
    </row>
    <row r="44" spans="1:6" ht="42" customHeight="1" collapsed="1" thickBot="1" x14ac:dyDescent="0.25">
      <c r="A44" s="103" t="s">
        <v>77</v>
      </c>
      <c r="B44" s="106" t="s">
        <v>397</v>
      </c>
      <c r="C44" s="167"/>
      <c r="D44" s="166"/>
    </row>
    <row r="45" spans="1:6" ht="42" customHeight="1" thickBot="1" x14ac:dyDescent="0.25">
      <c r="A45" s="103" t="s">
        <v>78</v>
      </c>
      <c r="B45" s="104" t="s">
        <v>398</v>
      </c>
      <c r="C45" s="167"/>
      <c r="D45" s="166"/>
    </row>
    <row r="46" spans="1:6" ht="42" customHeight="1" thickBot="1" x14ac:dyDescent="0.25">
      <c r="A46" s="103" t="s">
        <v>79</v>
      </c>
      <c r="B46" s="104" t="s">
        <v>350</v>
      </c>
      <c r="C46" s="167"/>
      <c r="D46" s="166"/>
    </row>
    <row r="47" spans="1:6" ht="42" customHeight="1" thickBot="1" x14ac:dyDescent="0.25">
      <c r="A47" s="103" t="s">
        <v>80</v>
      </c>
      <c r="B47" s="104" t="s">
        <v>351</v>
      </c>
      <c r="C47" s="167"/>
      <c r="D47" s="166"/>
    </row>
    <row r="48" spans="1:6" s="303" customFormat="1" ht="48.75" hidden="1" outlineLevel="1" thickBot="1" x14ac:dyDescent="0.25">
      <c r="A48" s="295" t="s">
        <v>100</v>
      </c>
      <c r="B48" s="296" t="s">
        <v>105</v>
      </c>
      <c r="C48" s="293"/>
      <c r="D48" s="294"/>
      <c r="E48" s="1"/>
      <c r="F48" s="1"/>
    </row>
    <row r="49" spans="1:6" ht="42" customHeight="1" collapsed="1" thickBot="1" x14ac:dyDescent="0.25">
      <c r="A49" s="103" t="s">
        <v>81</v>
      </c>
      <c r="B49" s="104" t="s">
        <v>219</v>
      </c>
      <c r="C49" s="167"/>
      <c r="D49" s="166"/>
    </row>
    <row r="50" spans="1:6" ht="42" customHeight="1" thickBot="1" x14ac:dyDescent="0.25">
      <c r="A50" s="103" t="s">
        <v>82</v>
      </c>
      <c r="B50" s="104" t="s">
        <v>444</v>
      </c>
      <c r="C50" s="167"/>
      <c r="D50" s="166"/>
    </row>
    <row r="51" spans="1:6" ht="42" customHeight="1" thickBot="1" x14ac:dyDescent="0.25">
      <c r="A51" s="103" t="s">
        <v>83</v>
      </c>
      <c r="B51" s="104" t="s">
        <v>433</v>
      </c>
      <c r="C51" s="167"/>
      <c r="D51" s="166"/>
    </row>
    <row r="52" spans="1:6" ht="42" customHeight="1" thickBot="1" x14ac:dyDescent="0.25">
      <c r="A52" s="103" t="s">
        <v>84</v>
      </c>
      <c r="B52" s="104" t="s">
        <v>352</v>
      </c>
      <c r="C52" s="167"/>
      <c r="D52" s="166"/>
    </row>
    <row r="53" spans="1:6" ht="42" customHeight="1" thickBot="1" x14ac:dyDescent="0.25">
      <c r="A53" s="103" t="s">
        <v>85</v>
      </c>
      <c r="B53" s="104" t="s">
        <v>220</v>
      </c>
      <c r="C53" s="167"/>
      <c r="D53" s="166"/>
    </row>
    <row r="54" spans="1:6" s="303" customFormat="1" ht="48.75" hidden="1" outlineLevel="1" thickBot="1" x14ac:dyDescent="0.25">
      <c r="A54" s="299" t="s">
        <v>101</v>
      </c>
      <c r="B54" s="300" t="s">
        <v>226</v>
      </c>
      <c r="C54" s="301"/>
      <c r="D54" s="302"/>
    </row>
    <row r="55" spans="1:6" ht="42" customHeight="1" collapsed="1" thickBot="1" x14ac:dyDescent="0.25">
      <c r="A55" s="103" t="s">
        <v>86</v>
      </c>
      <c r="B55" s="106" t="s">
        <v>353</v>
      </c>
      <c r="C55" s="167"/>
      <c r="D55" s="166"/>
    </row>
    <row r="56" spans="1:6" ht="42" customHeight="1" thickBot="1" x14ac:dyDescent="0.25">
      <c r="A56" s="103" t="s">
        <v>87</v>
      </c>
      <c r="B56" s="106" t="s">
        <v>354</v>
      </c>
      <c r="C56" s="167"/>
      <c r="D56" s="166"/>
    </row>
    <row r="57" spans="1:6" ht="42" customHeight="1" thickBot="1" x14ac:dyDescent="0.25">
      <c r="A57" s="103" t="s">
        <v>88</v>
      </c>
      <c r="B57" s="106" t="s">
        <v>399</v>
      </c>
      <c r="C57" s="167"/>
      <c r="D57" s="166"/>
    </row>
    <row r="58" spans="1:6" ht="42" customHeight="1" thickBot="1" x14ac:dyDescent="0.25">
      <c r="A58" s="109" t="s">
        <v>89</v>
      </c>
      <c r="B58" s="110" t="s">
        <v>221</v>
      </c>
      <c r="C58" s="169"/>
      <c r="D58" s="170"/>
    </row>
    <row r="59" spans="1:6" s="303" customFormat="1" ht="48.75" hidden="1" outlineLevel="1" thickBot="1" x14ac:dyDescent="0.25">
      <c r="A59" s="295" t="s">
        <v>102</v>
      </c>
      <c r="B59" s="485" t="s">
        <v>104</v>
      </c>
      <c r="C59" s="486"/>
      <c r="D59" s="487"/>
      <c r="E59" s="1"/>
      <c r="F59" s="1"/>
    </row>
    <row r="60" spans="1:6" ht="42" customHeight="1" collapsed="1" thickBot="1" x14ac:dyDescent="0.25">
      <c r="A60" s="103" t="s">
        <v>90</v>
      </c>
      <c r="B60" s="106" t="s">
        <v>400</v>
      </c>
      <c r="C60" s="167"/>
      <c r="D60" s="166"/>
    </row>
    <row r="61" spans="1:6" ht="42" customHeight="1" thickBot="1" x14ac:dyDescent="0.25">
      <c r="A61" s="103" t="s">
        <v>91</v>
      </c>
      <c r="B61" s="106" t="s">
        <v>432</v>
      </c>
      <c r="C61" s="167"/>
      <c r="D61" s="166"/>
    </row>
    <row r="62" spans="1:6" s="303" customFormat="1" ht="60.75" hidden="1" outlineLevel="1" thickBot="1" x14ac:dyDescent="0.25">
      <c r="A62" s="295" t="s">
        <v>109</v>
      </c>
      <c r="B62" s="296" t="s">
        <v>103</v>
      </c>
      <c r="C62" s="293"/>
      <c r="D62" s="294"/>
      <c r="E62" s="1"/>
      <c r="F62" s="1"/>
    </row>
    <row r="63" spans="1:6" ht="42" customHeight="1" collapsed="1" thickBot="1" x14ac:dyDescent="0.25">
      <c r="A63" s="103" t="s">
        <v>92</v>
      </c>
      <c r="B63" s="163" t="s">
        <v>355</v>
      </c>
      <c r="C63" s="167"/>
      <c r="D63" s="166"/>
    </row>
    <row r="64" spans="1:6" ht="42" customHeight="1" thickBot="1" x14ac:dyDescent="0.25">
      <c r="A64" s="103" t="s">
        <v>93</v>
      </c>
      <c r="B64" s="104" t="s">
        <v>51</v>
      </c>
      <c r="C64" s="167"/>
      <c r="D64" s="166"/>
    </row>
    <row r="65" spans="1:6" ht="42" customHeight="1" thickBot="1" x14ac:dyDescent="0.25">
      <c r="A65" s="103" t="s">
        <v>94</v>
      </c>
      <c r="B65" s="104" t="s">
        <v>401</v>
      </c>
      <c r="C65" s="167"/>
      <c r="D65" s="166"/>
    </row>
    <row r="66" spans="1:6" s="303" customFormat="1" ht="23.25" hidden="1" customHeight="1" outlineLevel="1" thickBot="1" x14ac:dyDescent="0.25">
      <c r="A66" s="305"/>
      <c r="B66" s="306"/>
      <c r="C66" s="306"/>
      <c r="D66" s="306"/>
      <c r="E66" s="307"/>
    </row>
    <row r="67" spans="1:6" s="303" customFormat="1" ht="18" hidden="1" customHeight="1" outlineLevel="1" thickBot="1" x14ac:dyDescent="0.25">
      <c r="A67" s="529" t="s">
        <v>214</v>
      </c>
      <c r="B67" s="530"/>
      <c r="C67" s="530"/>
      <c r="D67" s="530"/>
      <c r="E67" s="531"/>
      <c r="F67" s="1"/>
    </row>
    <row r="68" spans="1:6" s="303" customFormat="1" hidden="1" outlineLevel="1" x14ac:dyDescent="0.2">
      <c r="A68" s="523"/>
      <c r="B68" s="525" t="s">
        <v>212</v>
      </c>
      <c r="C68" s="527" t="s">
        <v>125</v>
      </c>
      <c r="D68" s="535" t="s">
        <v>126</v>
      </c>
      <c r="E68" s="535" t="s">
        <v>129</v>
      </c>
      <c r="F68" s="1"/>
    </row>
    <row r="69" spans="1:6" s="303" customFormat="1" ht="13.5" hidden="1" outlineLevel="1" thickBot="1" x14ac:dyDescent="0.25">
      <c r="A69" s="524"/>
      <c r="B69" s="526"/>
      <c r="C69" s="528"/>
      <c r="D69" s="536"/>
      <c r="E69" s="536"/>
      <c r="F69" s="1"/>
    </row>
    <row r="70" spans="1:6" s="303" customFormat="1" ht="72.75" hidden="1" outlineLevel="1" thickBot="1" x14ac:dyDescent="0.25">
      <c r="A70" s="295" t="s">
        <v>152</v>
      </c>
      <c r="B70" s="309" t="s">
        <v>227</v>
      </c>
      <c r="C70" s="310"/>
      <c r="D70" s="261"/>
      <c r="E70" s="261"/>
      <c r="F70" s="1"/>
    </row>
    <row r="71" spans="1:6" ht="42" customHeight="1" collapsed="1" thickBot="1" x14ac:dyDescent="0.25">
      <c r="A71" s="109" t="s">
        <v>145</v>
      </c>
      <c r="B71" s="164" t="s">
        <v>356</v>
      </c>
      <c r="C71" s="169"/>
      <c r="D71" s="171"/>
      <c r="E71" s="262" t="s">
        <v>191</v>
      </c>
    </row>
    <row r="72" spans="1:6" ht="42" customHeight="1" thickBot="1" x14ac:dyDescent="0.25">
      <c r="A72" s="103" t="s">
        <v>146</v>
      </c>
      <c r="B72" s="106" t="s">
        <v>431</v>
      </c>
      <c r="C72" s="167"/>
      <c r="D72" s="171"/>
      <c r="E72" s="262" t="s">
        <v>130</v>
      </c>
    </row>
    <row r="73" spans="1:6" ht="42" customHeight="1" thickBot="1" x14ac:dyDescent="0.25">
      <c r="A73" s="109" t="s">
        <v>147</v>
      </c>
      <c r="B73" s="110" t="s">
        <v>430</v>
      </c>
      <c r="C73" s="169"/>
      <c r="D73" s="171"/>
      <c r="E73" s="262" t="s">
        <v>192</v>
      </c>
    </row>
    <row r="74" spans="1:6" s="303" customFormat="1" ht="72.75" hidden="1" outlineLevel="1" thickBot="1" x14ac:dyDescent="0.25">
      <c r="A74" s="295" t="s">
        <v>148</v>
      </c>
      <c r="B74" s="311" t="s">
        <v>228</v>
      </c>
      <c r="C74" s="312"/>
      <c r="D74" s="323"/>
      <c r="E74" s="263"/>
      <c r="F74" s="1"/>
    </row>
    <row r="75" spans="1:6" ht="48.75" collapsed="1" thickBot="1" x14ac:dyDescent="0.25">
      <c r="A75" s="107" t="s">
        <v>149</v>
      </c>
      <c r="B75" s="108" t="s">
        <v>402</v>
      </c>
      <c r="C75" s="168"/>
      <c r="D75" s="264"/>
      <c r="E75" s="265" t="s">
        <v>131</v>
      </c>
    </row>
    <row r="76" spans="1:6" ht="36.75" thickBot="1" x14ac:dyDescent="0.25">
      <c r="A76" s="109" t="s">
        <v>150</v>
      </c>
      <c r="B76" s="108" t="s">
        <v>429</v>
      </c>
      <c r="C76" s="168"/>
      <c r="D76" s="264"/>
      <c r="E76" s="265" t="s">
        <v>132</v>
      </c>
    </row>
    <row r="77" spans="1:6" s="303" customFormat="1" ht="84.75" hidden="1" outlineLevel="1" thickBot="1" x14ac:dyDescent="0.25">
      <c r="A77" s="295" t="s">
        <v>151</v>
      </c>
      <c r="B77" s="309" t="s">
        <v>229</v>
      </c>
      <c r="C77" s="313"/>
      <c r="D77" s="266"/>
      <c r="E77" s="266"/>
      <c r="F77" s="1"/>
    </row>
    <row r="78" spans="1:6" s="372" customFormat="1" ht="56.25" customHeight="1" collapsed="1" thickBot="1" x14ac:dyDescent="0.25">
      <c r="A78" s="107" t="s">
        <v>153</v>
      </c>
      <c r="B78" s="108" t="s">
        <v>357</v>
      </c>
      <c r="C78" s="168"/>
      <c r="D78" s="264"/>
      <c r="E78" s="262" t="s">
        <v>222</v>
      </c>
      <c r="F78" s="111"/>
    </row>
    <row r="79" spans="1:6" s="372" customFormat="1" ht="42" customHeight="1" thickBot="1" x14ac:dyDescent="0.25">
      <c r="A79" s="107" t="s">
        <v>154</v>
      </c>
      <c r="B79" s="108" t="s">
        <v>403</v>
      </c>
      <c r="C79" s="168"/>
      <c r="D79" s="264"/>
      <c r="E79" s="262" t="s">
        <v>133</v>
      </c>
      <c r="F79" s="111"/>
    </row>
    <row r="80" spans="1:6" s="372" customFormat="1" ht="42" customHeight="1" thickBot="1" x14ac:dyDescent="0.25">
      <c r="A80" s="109" t="s">
        <v>155</v>
      </c>
      <c r="B80" s="110" t="s">
        <v>404</v>
      </c>
      <c r="C80" s="169"/>
      <c r="D80" s="171"/>
      <c r="E80" s="267" t="s">
        <v>134</v>
      </c>
      <c r="F80" s="111"/>
    </row>
    <row r="81" spans="1:6" s="303" customFormat="1" ht="72.75" hidden="1" outlineLevel="1" thickBot="1" x14ac:dyDescent="0.25">
      <c r="A81" s="295" t="s">
        <v>156</v>
      </c>
      <c r="B81" s="309" t="s">
        <v>157</v>
      </c>
      <c r="C81" s="313"/>
      <c r="D81" s="266"/>
      <c r="E81" s="266"/>
      <c r="F81" s="1"/>
    </row>
    <row r="82" spans="1:6" ht="42" customHeight="1" collapsed="1" thickBot="1" x14ac:dyDescent="0.25">
      <c r="A82" s="107" t="s">
        <v>158</v>
      </c>
      <c r="B82" s="108" t="s">
        <v>405</v>
      </c>
      <c r="C82" s="168"/>
      <c r="D82" s="264"/>
      <c r="E82" s="265" t="s">
        <v>34</v>
      </c>
    </row>
    <row r="83" spans="1:6" s="372" customFormat="1" ht="42" customHeight="1" thickBot="1" x14ac:dyDescent="0.25">
      <c r="A83" s="107" t="s">
        <v>159</v>
      </c>
      <c r="B83" s="108" t="s">
        <v>10</v>
      </c>
      <c r="C83" s="168"/>
      <c r="D83" s="264"/>
      <c r="E83" s="265" t="s">
        <v>135</v>
      </c>
      <c r="F83" s="111"/>
    </row>
    <row r="84" spans="1:6" ht="42" customHeight="1" thickBot="1" x14ac:dyDescent="0.25">
      <c r="A84" s="109" t="s">
        <v>160</v>
      </c>
      <c r="B84" s="110" t="s">
        <v>35</v>
      </c>
      <c r="C84" s="169"/>
      <c r="D84" s="171"/>
      <c r="E84" s="262" t="s">
        <v>136</v>
      </c>
    </row>
    <row r="85" spans="1:6" s="303" customFormat="1" ht="60.75" hidden="1" outlineLevel="1" thickBot="1" x14ac:dyDescent="0.25">
      <c r="A85" s="295" t="s">
        <v>179</v>
      </c>
      <c r="B85" s="309" t="s">
        <v>162</v>
      </c>
      <c r="C85" s="313"/>
      <c r="D85" s="266"/>
      <c r="E85" s="266"/>
      <c r="F85" s="1"/>
    </row>
    <row r="86" spans="1:6" ht="69.75" customHeight="1" collapsed="1" thickBot="1" x14ac:dyDescent="0.25">
      <c r="A86" s="112" t="s">
        <v>161</v>
      </c>
      <c r="B86" s="113" t="s">
        <v>358</v>
      </c>
      <c r="C86" s="168"/>
      <c r="D86" s="322"/>
      <c r="E86" s="268" t="s">
        <v>137</v>
      </c>
    </row>
    <row r="87" spans="1:6" s="303" customFormat="1" ht="48.75" hidden="1" outlineLevel="1" thickBot="1" x14ac:dyDescent="0.25">
      <c r="A87" s="314" t="s">
        <v>163</v>
      </c>
      <c r="B87" s="309" t="s">
        <v>230</v>
      </c>
      <c r="C87" s="313"/>
      <c r="D87" s="266"/>
      <c r="E87" s="269"/>
      <c r="F87" s="1"/>
    </row>
    <row r="88" spans="1:6" s="372" customFormat="1" ht="42" customHeight="1" collapsed="1" thickBot="1" x14ac:dyDescent="0.25">
      <c r="A88" s="107" t="s">
        <v>164</v>
      </c>
      <c r="B88" s="108" t="s">
        <v>359</v>
      </c>
      <c r="C88" s="168"/>
      <c r="D88" s="264"/>
      <c r="E88" s="265" t="s">
        <v>138</v>
      </c>
      <c r="F88" s="111"/>
    </row>
    <row r="89" spans="1:6" ht="42" customHeight="1" thickBot="1" x14ac:dyDescent="0.25">
      <c r="A89" s="107" t="s">
        <v>165</v>
      </c>
      <c r="B89" s="108" t="s">
        <v>360</v>
      </c>
      <c r="C89" s="168"/>
      <c r="D89" s="264"/>
      <c r="E89" s="265" t="s">
        <v>139</v>
      </c>
    </row>
    <row r="90" spans="1:6" s="303" customFormat="1" ht="36.75" hidden="1" outlineLevel="1" thickBot="1" x14ac:dyDescent="0.25">
      <c r="A90" s="314" t="s">
        <v>166</v>
      </c>
      <c r="B90" s="309" t="s">
        <v>231</v>
      </c>
      <c r="C90" s="313"/>
      <c r="D90" s="266"/>
      <c r="E90" s="266"/>
      <c r="F90" s="1"/>
    </row>
    <row r="91" spans="1:6" ht="72.75" collapsed="1" thickBot="1" x14ac:dyDescent="0.25">
      <c r="A91" s="109" t="s">
        <v>167</v>
      </c>
      <c r="B91" s="110" t="s">
        <v>361</v>
      </c>
      <c r="C91" s="169"/>
      <c r="D91" s="171"/>
      <c r="E91" s="262" t="s">
        <v>140</v>
      </c>
    </row>
    <row r="92" spans="1:6" ht="39" customHeight="1" thickBot="1" x14ac:dyDescent="0.25">
      <c r="A92" s="107" t="s">
        <v>168</v>
      </c>
      <c r="B92" s="108" t="s">
        <v>362</v>
      </c>
      <c r="C92" s="168"/>
      <c r="D92" s="264"/>
      <c r="E92" s="265" t="s">
        <v>141</v>
      </c>
    </row>
    <row r="93" spans="1:6" s="303" customFormat="1" ht="60.75" hidden="1" outlineLevel="1" thickBot="1" x14ac:dyDescent="0.25">
      <c r="A93" s="314" t="s">
        <v>169</v>
      </c>
      <c r="B93" s="309" t="s">
        <v>232</v>
      </c>
      <c r="C93" s="313"/>
      <c r="D93" s="266"/>
      <c r="E93" s="269"/>
      <c r="F93" s="1"/>
    </row>
    <row r="94" spans="1:6" ht="42" customHeight="1" collapsed="1" thickBot="1" x14ac:dyDescent="0.25">
      <c r="A94" s="107" t="s">
        <v>170</v>
      </c>
      <c r="B94" s="108" t="s">
        <v>363</v>
      </c>
      <c r="C94" s="168"/>
      <c r="D94" s="264"/>
      <c r="E94" s="265" t="s">
        <v>52</v>
      </c>
    </row>
    <row r="95" spans="1:6" ht="65.25" customHeight="1" thickBot="1" x14ac:dyDescent="0.25">
      <c r="A95" s="109" t="s">
        <v>171</v>
      </c>
      <c r="B95" s="110" t="s">
        <v>364</v>
      </c>
      <c r="C95" s="169"/>
      <c r="D95" s="171"/>
      <c r="E95" s="262" t="s">
        <v>36</v>
      </c>
    </row>
    <row r="96" spans="1:6" s="303" customFormat="1" ht="13.5" hidden="1" outlineLevel="1" thickBot="1" x14ac:dyDescent="0.25">
      <c r="A96" s="315"/>
      <c r="B96" s="316"/>
      <c r="C96" s="316"/>
      <c r="D96" s="316"/>
      <c r="E96" s="317"/>
      <c r="F96" s="1"/>
    </row>
    <row r="97" spans="1:6" s="303" customFormat="1" ht="18" hidden="1" customHeight="1" outlineLevel="1" thickBot="1" x14ac:dyDescent="0.25">
      <c r="A97" s="529" t="s">
        <v>223</v>
      </c>
      <c r="B97" s="530"/>
      <c r="C97" s="530"/>
      <c r="D97" s="530"/>
      <c r="E97" s="531"/>
      <c r="F97" s="1"/>
    </row>
    <row r="98" spans="1:6" s="303" customFormat="1" ht="24.75" hidden="1" customHeight="1" outlineLevel="1" thickBot="1" x14ac:dyDescent="0.25">
      <c r="A98" s="318"/>
      <c r="B98" s="308" t="s">
        <v>33</v>
      </c>
      <c r="C98" s="270" t="s">
        <v>125</v>
      </c>
      <c r="D98" s="270" t="s">
        <v>142</v>
      </c>
      <c r="E98" s="270" t="s">
        <v>129</v>
      </c>
      <c r="F98" s="1"/>
    </row>
    <row r="99" spans="1:6" s="303" customFormat="1" ht="108.75" hidden="1" outlineLevel="1" thickBot="1" x14ac:dyDescent="0.25">
      <c r="A99" s="295" t="s">
        <v>172</v>
      </c>
      <c r="B99" s="319" t="s">
        <v>233</v>
      </c>
      <c r="C99" s="320"/>
      <c r="D99" s="321"/>
      <c r="E99" s="1"/>
      <c r="F99" s="1"/>
    </row>
    <row r="100" spans="1:6" s="372" customFormat="1" ht="54.75" customHeight="1" collapsed="1" thickBot="1" x14ac:dyDescent="0.25">
      <c r="A100" s="109" t="s">
        <v>173</v>
      </c>
      <c r="B100" s="164" t="s">
        <v>366</v>
      </c>
      <c r="C100" s="172"/>
      <c r="D100" s="171"/>
      <c r="E100" s="262" t="s">
        <v>143</v>
      </c>
      <c r="F100" s="111"/>
    </row>
    <row r="101" spans="1:6" s="372" customFormat="1" ht="69" customHeight="1" thickBot="1" x14ac:dyDescent="0.25">
      <c r="A101" s="109" t="s">
        <v>174</v>
      </c>
      <c r="B101" s="110" t="s">
        <v>406</v>
      </c>
      <c r="C101" s="172"/>
      <c r="D101" s="171"/>
      <c r="E101" s="262" t="s">
        <v>144</v>
      </c>
      <c r="F101" s="111"/>
    </row>
    <row r="102" spans="1:6" s="346" customFormat="1" ht="25.5" customHeight="1" thickBot="1" x14ac:dyDescent="0.25">
      <c r="A102" s="160"/>
      <c r="B102" s="161"/>
      <c r="C102" s="343"/>
      <c r="D102" s="344"/>
      <c r="E102" s="345"/>
    </row>
    <row r="103" spans="1:6" s="303" customFormat="1" ht="12.75" customHeight="1" thickBot="1" x14ac:dyDescent="0.25">
      <c r="A103" s="529" t="s">
        <v>186</v>
      </c>
      <c r="B103" s="530"/>
      <c r="C103" s="530"/>
      <c r="D103" s="530"/>
      <c r="E103" s="531"/>
      <c r="F103" s="1"/>
    </row>
    <row r="104" spans="1:6" s="372" customFormat="1" ht="69" customHeight="1" thickBot="1" x14ac:dyDescent="0.25">
      <c r="A104" s="103"/>
      <c r="B104" s="341" t="s">
        <v>367</v>
      </c>
      <c r="C104" s="342"/>
      <c r="D104" s="537"/>
      <c r="E104" s="538"/>
      <c r="F104" s="111"/>
    </row>
    <row r="105" spans="1:6" s="372" customFormat="1" ht="69" customHeight="1" thickBot="1" x14ac:dyDescent="0.25">
      <c r="A105" s="109"/>
      <c r="B105" s="110" t="s">
        <v>193</v>
      </c>
      <c r="C105" s="172"/>
      <c r="D105" s="537"/>
      <c r="E105" s="538"/>
      <c r="F105" s="111"/>
    </row>
    <row r="106" spans="1:6" s="303" customFormat="1" ht="14.25" customHeight="1" thickBot="1" x14ac:dyDescent="0.25">
      <c r="A106" s="304"/>
      <c r="B106" s="1"/>
      <c r="C106" s="1"/>
      <c r="D106" s="1"/>
      <c r="E106" s="1"/>
      <c r="F106" s="1"/>
    </row>
    <row r="107" spans="1:6" s="303" customFormat="1" ht="12.75" customHeight="1" thickBot="1" x14ac:dyDescent="0.25">
      <c r="A107" s="529" t="s">
        <v>58</v>
      </c>
      <c r="B107" s="530"/>
      <c r="C107" s="530"/>
      <c r="D107" s="530"/>
      <c r="E107" s="531"/>
      <c r="F107" s="1"/>
    </row>
    <row r="108" spans="1:6" ht="69.75" customHeight="1" thickBot="1" x14ac:dyDescent="0.25">
      <c r="A108" s="532"/>
      <c r="B108" s="533"/>
      <c r="C108" s="533"/>
      <c r="D108" s="533"/>
      <c r="E108" s="534"/>
    </row>
    <row r="112" spans="1:6" hidden="1" outlineLevel="1" x14ac:dyDescent="0.2">
      <c r="A112" s="155" t="s">
        <v>46</v>
      </c>
      <c r="B112" s="156"/>
      <c r="C112" s="156"/>
      <c r="D112" s="156"/>
    </row>
    <row r="113" spans="1:4" hidden="1" outlineLevel="1" x14ac:dyDescent="0.2">
      <c r="A113" s="155" t="s">
        <v>47</v>
      </c>
      <c r="B113" s="156"/>
      <c r="C113" s="156"/>
      <c r="D113" s="156"/>
    </row>
    <row r="114" spans="1:4" collapsed="1" x14ac:dyDescent="0.2"/>
  </sheetData>
  <sheetProtection sheet="1" objects="1" scenarios="1"/>
  <mergeCells count="34">
    <mergeCell ref="A11:B11"/>
    <mergeCell ref="A7:B7"/>
    <mergeCell ref="C7:D7"/>
    <mergeCell ref="A9:B9"/>
    <mergeCell ref="C9:D9"/>
    <mergeCell ref="A8:B8"/>
    <mergeCell ref="C8:D8"/>
    <mergeCell ref="C11:D11"/>
    <mergeCell ref="A3:D3"/>
    <mergeCell ref="A4:B4"/>
    <mergeCell ref="C4:D4"/>
    <mergeCell ref="A6:B6"/>
    <mergeCell ref="C6:D6"/>
    <mergeCell ref="A5:B5"/>
    <mergeCell ref="C5:D5"/>
    <mergeCell ref="A12:B12"/>
    <mergeCell ref="A20:D20"/>
    <mergeCell ref="A16:B16"/>
    <mergeCell ref="A13:B13"/>
    <mergeCell ref="A14:B15"/>
    <mergeCell ref="A17:B18"/>
    <mergeCell ref="A68:A69"/>
    <mergeCell ref="B68:B69"/>
    <mergeCell ref="C68:C69"/>
    <mergeCell ref="A22:D22"/>
    <mergeCell ref="A108:E108"/>
    <mergeCell ref="E68:E69"/>
    <mergeCell ref="A67:E67"/>
    <mergeCell ref="D68:D69"/>
    <mergeCell ref="A107:E107"/>
    <mergeCell ref="A97:E97"/>
    <mergeCell ref="A103:E103"/>
    <mergeCell ref="D104:E104"/>
    <mergeCell ref="D105:E105"/>
  </mergeCells>
  <dataValidations xWindow="903" yWindow="377" count="2">
    <dataValidation type="whole" allowBlank="1" showInputMessage="1" showErrorMessage="1" sqref="C100:C102 C104:C105 C24:C65 C71:C95">
      <formula1>1</formula1>
      <formula2>5</formula2>
    </dataValidation>
    <dataValidation type="list" allowBlank="1" showInputMessage="1" showErrorMessage="1" prompt="Klik op de pijl om een keuze te maken voor de fase waarin het netwerkinitiatief zich nu bevindt. " sqref="C5:D5">
      <formula1>$F$5:$F$11</formula1>
    </dataValidation>
  </dataValidations>
  <pageMargins left="0.23622047244094491" right="0.23622047244094491" top="0.74803149606299213" bottom="0.32" header="0.31496062992125984" footer="0.31496062992125984"/>
  <pageSetup paperSize="8" scale="97" fitToHeight="0" orientation="portrait" r:id="rId1"/>
  <rowBreaks count="2" manualBreakCount="2">
    <brk id="58" max="3" man="1"/>
    <brk id="86" max="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9" tint="0.39997558519241921"/>
  </sheetPr>
  <dimension ref="A1:BJ57"/>
  <sheetViews>
    <sheetView zoomScaleNormal="100" workbookViewId="0">
      <pane xSplit="2" ySplit="4" topLeftCell="Z16" activePane="bottomRight" state="frozen"/>
      <selection activeCell="A14" sqref="A14:B15"/>
      <selection pane="topRight" activeCell="A14" sqref="A14:B15"/>
      <selection pane="bottomLeft" activeCell="A14" sqref="A14:B15"/>
      <selection pane="bottomRight" activeCell="AC51" sqref="AC51"/>
    </sheetView>
  </sheetViews>
  <sheetFormatPr defaultRowHeight="12.75" outlineLevelCol="1" x14ac:dyDescent="0.2"/>
  <cols>
    <col min="1" max="1" width="7.5703125" style="6" customWidth="1"/>
    <col min="2" max="2" width="81.7109375" style="50" customWidth="1"/>
    <col min="3" max="3" width="18.7109375" style="50" customWidth="1"/>
    <col min="4" max="13" width="17.7109375" style="80" customWidth="1"/>
    <col min="14" max="28" width="17.7109375" style="80" customWidth="1" outlineLevel="1"/>
    <col min="29" max="31" width="15.7109375" style="2" customWidth="1"/>
    <col min="32" max="32" width="9.85546875" style="2" bestFit="1" customWidth="1"/>
    <col min="33" max="16384" width="9.140625" style="81"/>
  </cols>
  <sheetData>
    <row r="1" spans="1:62" x14ac:dyDescent="0.2">
      <c r="A1" s="57" t="s">
        <v>9</v>
      </c>
    </row>
    <row r="2" spans="1:62" s="83" customFormat="1" x14ac:dyDescent="0.2">
      <c r="A2" s="25"/>
      <c r="B2" s="7" t="s">
        <v>6</v>
      </c>
      <c r="C2" s="275" t="s">
        <v>176</v>
      </c>
      <c r="D2" s="82">
        <v>1</v>
      </c>
      <c r="E2" s="82">
        <v>2</v>
      </c>
      <c r="F2" s="82">
        <v>3</v>
      </c>
      <c r="G2" s="82">
        <v>4</v>
      </c>
      <c r="H2" s="82">
        <v>5</v>
      </c>
      <c r="I2" s="82">
        <v>6</v>
      </c>
      <c r="J2" s="82">
        <v>7</v>
      </c>
      <c r="K2" s="82">
        <v>8</v>
      </c>
      <c r="L2" s="82">
        <v>9</v>
      </c>
      <c r="M2" s="82">
        <v>10</v>
      </c>
      <c r="N2" s="82">
        <v>11</v>
      </c>
      <c r="O2" s="82">
        <v>12</v>
      </c>
      <c r="P2" s="82">
        <v>13</v>
      </c>
      <c r="Q2" s="82">
        <v>14</v>
      </c>
      <c r="R2" s="82">
        <v>15</v>
      </c>
      <c r="S2" s="82">
        <v>16</v>
      </c>
      <c r="T2" s="82">
        <v>17</v>
      </c>
      <c r="U2" s="82">
        <v>18</v>
      </c>
      <c r="V2" s="82">
        <v>19</v>
      </c>
      <c r="W2" s="82">
        <v>20</v>
      </c>
      <c r="X2" s="82">
        <v>21</v>
      </c>
      <c r="Y2" s="82">
        <v>22</v>
      </c>
      <c r="Z2" s="82">
        <v>23</v>
      </c>
      <c r="AA2" s="82">
        <v>24</v>
      </c>
      <c r="AB2" s="82">
        <v>25</v>
      </c>
      <c r="AC2" s="11" t="s">
        <v>1</v>
      </c>
      <c r="AD2" s="11" t="s">
        <v>2</v>
      </c>
      <c r="AE2" s="11" t="s">
        <v>3</v>
      </c>
      <c r="AF2" s="11" t="s">
        <v>4</v>
      </c>
    </row>
    <row r="3" spans="1:62" x14ac:dyDescent="0.2">
      <c r="A3" s="26"/>
      <c r="B3" s="8" t="s">
        <v>0</v>
      </c>
      <c r="C3" s="276"/>
      <c r="D3" s="500" t="s">
        <v>428</v>
      </c>
      <c r="E3" s="500" t="s">
        <v>428</v>
      </c>
      <c r="F3" s="500" t="s">
        <v>428</v>
      </c>
      <c r="G3" s="29"/>
      <c r="H3" s="29"/>
      <c r="I3" s="29"/>
      <c r="J3" s="29"/>
      <c r="K3" s="29"/>
      <c r="L3" s="29"/>
      <c r="M3" s="29"/>
      <c r="N3" s="29"/>
      <c r="O3" s="29"/>
      <c r="P3" s="29"/>
      <c r="Q3" s="29"/>
      <c r="R3" s="29"/>
      <c r="S3" s="29"/>
      <c r="T3" s="29"/>
      <c r="U3" s="29"/>
      <c r="V3" s="29"/>
      <c r="W3" s="29"/>
      <c r="X3" s="29"/>
      <c r="Y3" s="29"/>
      <c r="Z3" s="29"/>
      <c r="AA3" s="29"/>
      <c r="AB3" s="29"/>
      <c r="AC3" s="33"/>
      <c r="AD3" s="33"/>
      <c r="AE3" s="33"/>
      <c r="AF3" s="33"/>
    </row>
    <row r="4" spans="1:62" ht="27.75" customHeight="1" x14ac:dyDescent="0.2">
      <c r="A4" s="26"/>
      <c r="B4" s="8" t="s">
        <v>7</v>
      </c>
      <c r="C4" s="276" t="s">
        <v>175</v>
      </c>
      <c r="D4" s="29"/>
      <c r="E4" s="29"/>
      <c r="F4" s="29"/>
      <c r="G4" s="29"/>
      <c r="H4" s="29"/>
      <c r="I4" s="29"/>
      <c r="J4" s="29"/>
      <c r="K4" s="29"/>
      <c r="L4" s="29"/>
      <c r="M4" s="29"/>
      <c r="N4" s="29"/>
      <c r="O4" s="29"/>
      <c r="P4" s="29"/>
      <c r="Q4" s="29"/>
      <c r="R4" s="29"/>
      <c r="S4" s="29"/>
      <c r="T4" s="29"/>
      <c r="U4" s="29"/>
      <c r="V4" s="29"/>
      <c r="W4" s="29"/>
      <c r="X4" s="29"/>
      <c r="Y4" s="29"/>
      <c r="Z4" s="29"/>
      <c r="AA4" s="29"/>
      <c r="AB4" s="29"/>
      <c r="AC4" s="33"/>
      <c r="AD4" s="33"/>
      <c r="AE4" s="33"/>
      <c r="AF4" s="33"/>
    </row>
    <row r="5" spans="1:62" x14ac:dyDescent="0.2">
      <c r="A5" s="27"/>
      <c r="B5" s="28"/>
      <c r="C5" s="278"/>
      <c r="D5" s="30"/>
      <c r="E5" s="30"/>
      <c r="F5" s="30"/>
      <c r="G5" s="30"/>
      <c r="H5" s="30"/>
      <c r="I5" s="30"/>
      <c r="J5" s="30"/>
      <c r="K5" s="30"/>
      <c r="L5" s="30"/>
      <c r="M5" s="30"/>
      <c r="N5" s="30"/>
      <c r="O5" s="30"/>
      <c r="P5" s="30"/>
      <c r="Q5" s="30"/>
      <c r="R5" s="30"/>
      <c r="S5" s="30"/>
      <c r="T5" s="30"/>
      <c r="U5" s="30"/>
      <c r="V5" s="30"/>
      <c r="W5" s="30"/>
      <c r="X5" s="30"/>
      <c r="Y5" s="30"/>
      <c r="Z5" s="30"/>
      <c r="AA5" s="30"/>
      <c r="AB5" s="30"/>
      <c r="AC5" s="34"/>
      <c r="AD5" s="34"/>
      <c r="AE5" s="34"/>
      <c r="AF5" s="34"/>
    </row>
    <row r="6" spans="1:62" s="68" customFormat="1" ht="13.5" customHeight="1" x14ac:dyDescent="0.2">
      <c r="A6" s="122" t="str">
        <f>'1 Basis vragenformulier'!A23</f>
        <v>A. Ambitie</v>
      </c>
      <c r="B6" s="42" t="str">
        <f>'1 Basis vragenformulier'!B23</f>
        <v>Het netwerk beschikt over een (ver)bindende ambitie.</v>
      </c>
      <c r="C6" s="277" t="str">
        <f>IFERROR(AVERAGE(C8,C7,C9,C10),"")</f>
        <v/>
      </c>
      <c r="D6" s="277" t="str">
        <f t="shared" ref="D6:AC6" si="0">IFERROR(AVERAGE(D8,D7,D9,D10),"")</f>
        <v/>
      </c>
      <c r="E6" s="277" t="str">
        <f t="shared" si="0"/>
        <v/>
      </c>
      <c r="F6" s="277" t="str">
        <f t="shared" si="0"/>
        <v/>
      </c>
      <c r="G6" s="277" t="str">
        <f t="shared" si="0"/>
        <v/>
      </c>
      <c r="H6" s="277" t="str">
        <f t="shared" si="0"/>
        <v/>
      </c>
      <c r="I6" s="277" t="str">
        <f t="shared" si="0"/>
        <v/>
      </c>
      <c r="J6" s="277" t="str">
        <f t="shared" si="0"/>
        <v/>
      </c>
      <c r="K6" s="277" t="str">
        <f t="shared" si="0"/>
        <v/>
      </c>
      <c r="L6" s="277" t="str">
        <f t="shared" si="0"/>
        <v/>
      </c>
      <c r="M6" s="277" t="str">
        <f t="shared" si="0"/>
        <v/>
      </c>
      <c r="N6" s="277" t="str">
        <f t="shared" si="0"/>
        <v/>
      </c>
      <c r="O6" s="277" t="str">
        <f t="shared" si="0"/>
        <v/>
      </c>
      <c r="P6" s="277" t="str">
        <f t="shared" si="0"/>
        <v/>
      </c>
      <c r="Q6" s="277" t="str">
        <f t="shared" si="0"/>
        <v/>
      </c>
      <c r="R6" s="277" t="str">
        <f t="shared" si="0"/>
        <v/>
      </c>
      <c r="S6" s="277" t="str">
        <f t="shared" si="0"/>
        <v/>
      </c>
      <c r="T6" s="277" t="str">
        <f t="shared" si="0"/>
        <v/>
      </c>
      <c r="U6" s="277" t="str">
        <f t="shared" si="0"/>
        <v/>
      </c>
      <c r="V6" s="277" t="str">
        <f t="shared" si="0"/>
        <v/>
      </c>
      <c r="W6" s="277" t="str">
        <f t="shared" si="0"/>
        <v/>
      </c>
      <c r="X6" s="277" t="str">
        <f t="shared" si="0"/>
        <v/>
      </c>
      <c r="Y6" s="277" t="str">
        <f t="shared" si="0"/>
        <v/>
      </c>
      <c r="Z6" s="277" t="str">
        <f t="shared" si="0"/>
        <v/>
      </c>
      <c r="AA6" s="277" t="str">
        <f t="shared" si="0"/>
        <v/>
      </c>
      <c r="AB6" s="277" t="str">
        <f t="shared" si="0"/>
        <v/>
      </c>
      <c r="AC6" s="10" t="str">
        <f t="shared" si="0"/>
        <v/>
      </c>
      <c r="AD6" s="10">
        <f t="shared" ref="AD6:AD49" si="1">ROUND(MIN(D6:AB6),1)</f>
        <v>0</v>
      </c>
      <c r="AE6" s="10">
        <f t="shared" ref="AE6:AE49" si="2">ROUND(MAX(D6:AB6),1)</f>
        <v>0</v>
      </c>
      <c r="AF6" s="9" t="str">
        <f>CONCATENATE(AD6," - ",AE6)</f>
        <v>0 - 0</v>
      </c>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row>
    <row r="7" spans="1:62" x14ac:dyDescent="0.2">
      <c r="A7" s="44" t="str">
        <f>'1 Basis vragenformulier'!A24</f>
        <v>A1</v>
      </c>
      <c r="B7" s="45" t="str">
        <f>'1 Basis vragenformulier'!B24</f>
        <v>De deelnemers in het netwerk delen een gezamenlijke ambitie.</v>
      </c>
      <c r="C7" s="280"/>
      <c r="D7" s="16"/>
      <c r="E7" s="16"/>
      <c r="F7" s="16"/>
      <c r="G7" s="16"/>
      <c r="H7" s="16"/>
      <c r="I7" s="16"/>
      <c r="J7" s="16"/>
      <c r="K7" s="16"/>
      <c r="L7" s="16"/>
      <c r="M7" s="16"/>
      <c r="N7" s="16"/>
      <c r="O7" s="16"/>
      <c r="P7" s="16"/>
      <c r="Q7" s="16"/>
      <c r="R7" s="16"/>
      <c r="S7" s="16"/>
      <c r="T7" s="16"/>
      <c r="U7" s="16"/>
      <c r="V7" s="16"/>
      <c r="W7" s="16"/>
      <c r="X7" s="16"/>
      <c r="Y7" s="16"/>
      <c r="Z7" s="16"/>
      <c r="AA7" s="16"/>
      <c r="AB7" s="16"/>
      <c r="AC7" s="35" t="e">
        <f>AVERAGEIF(D7:AB7,"&gt;0",D7:AB7)</f>
        <v>#DIV/0!</v>
      </c>
      <c r="AD7" s="35">
        <f t="shared" si="1"/>
        <v>0</v>
      </c>
      <c r="AE7" s="35">
        <f t="shared" si="2"/>
        <v>0</v>
      </c>
      <c r="AF7" s="36" t="str">
        <f t="shared" ref="AF7:AF51" si="3">CONCATENATE(AD7," - ",AE7)</f>
        <v>0 - 0</v>
      </c>
    </row>
    <row r="8" spans="1:62" x14ac:dyDescent="0.2">
      <c r="A8" s="44" t="str">
        <f>'1 Basis vragenformulier'!A25</f>
        <v>A2</v>
      </c>
      <c r="B8" s="45" t="str">
        <f>'1 Basis vragenformulier'!B25</f>
        <v>Ik voel mij persoonlijk verbonden met de ambitie van het netwerk.</v>
      </c>
      <c r="C8" s="280"/>
      <c r="D8" s="16"/>
      <c r="E8" s="16"/>
      <c r="F8" s="16"/>
      <c r="G8" s="16"/>
      <c r="H8" s="16"/>
      <c r="I8" s="16"/>
      <c r="J8" s="16"/>
      <c r="K8" s="16"/>
      <c r="L8" s="16"/>
      <c r="M8" s="16"/>
      <c r="N8" s="16"/>
      <c r="O8" s="16"/>
      <c r="P8" s="16"/>
      <c r="Q8" s="16"/>
      <c r="R8" s="16"/>
      <c r="S8" s="16"/>
      <c r="T8" s="16"/>
      <c r="U8" s="16"/>
      <c r="V8" s="16"/>
      <c r="W8" s="16"/>
      <c r="X8" s="16"/>
      <c r="Y8" s="16"/>
      <c r="Z8" s="16"/>
      <c r="AA8" s="16"/>
      <c r="AB8" s="16"/>
      <c r="AC8" s="35" t="e">
        <f>AVERAGEIF(D8:AB8,"&gt;0",D8:AB8)</f>
        <v>#DIV/0!</v>
      </c>
      <c r="AD8" s="35">
        <f t="shared" si="1"/>
        <v>0</v>
      </c>
      <c r="AE8" s="35">
        <f t="shared" si="2"/>
        <v>0</v>
      </c>
      <c r="AF8" s="36" t="str">
        <f t="shared" si="3"/>
        <v>0 - 0</v>
      </c>
    </row>
    <row r="9" spans="1:62" x14ac:dyDescent="0.2">
      <c r="A9" s="44" t="str">
        <f>'1 Basis vragenformulier'!A26</f>
        <v>A3</v>
      </c>
      <c r="B9" s="45" t="str">
        <f>'1 Basis vragenformulier'!B26</f>
        <v>Het leveren van een bijdrage aan duurzaamheid maakt onderdeel uit van de ambitie.</v>
      </c>
      <c r="C9" s="280"/>
      <c r="D9" s="16"/>
      <c r="E9" s="16"/>
      <c r="F9" s="16"/>
      <c r="G9" s="16"/>
      <c r="H9" s="16"/>
      <c r="I9" s="16"/>
      <c r="J9" s="16"/>
      <c r="K9" s="16"/>
      <c r="L9" s="16"/>
      <c r="M9" s="16"/>
      <c r="N9" s="16"/>
      <c r="O9" s="16"/>
      <c r="P9" s="16"/>
      <c r="Q9" s="16"/>
      <c r="R9" s="16"/>
      <c r="S9" s="16"/>
      <c r="T9" s="16"/>
      <c r="U9" s="16"/>
      <c r="V9" s="16"/>
      <c r="W9" s="16"/>
      <c r="X9" s="16"/>
      <c r="Y9" s="16"/>
      <c r="Z9" s="16"/>
      <c r="AA9" s="16"/>
      <c r="AB9" s="16"/>
      <c r="AC9" s="35" t="e">
        <f>AVERAGEIF(D9:AB9,"&gt;0",D9:AB9)</f>
        <v>#DIV/0!</v>
      </c>
      <c r="AD9" s="35">
        <f t="shared" si="1"/>
        <v>0</v>
      </c>
      <c r="AE9" s="35">
        <f t="shared" si="2"/>
        <v>0</v>
      </c>
      <c r="AF9" s="36" t="str">
        <f t="shared" si="3"/>
        <v>0 - 0</v>
      </c>
    </row>
    <row r="10" spans="1:62" s="84" customFormat="1" ht="24" customHeight="1" x14ac:dyDescent="0.2">
      <c r="A10" s="44" t="str">
        <f>'1 Basis vragenformulier'!A27</f>
        <v>A4</v>
      </c>
      <c r="B10" s="45" t="str">
        <f>'1 Basis vragenformulier'!B27</f>
        <v xml:space="preserve">De ambitie is omgezet in heldere, concrete, haalbare doelen. </v>
      </c>
      <c r="C10" s="280"/>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58" t="e">
        <f>AVERAGEIF(D10:AB10,"&gt;0",D10:AB10)</f>
        <v>#DIV/0!</v>
      </c>
      <c r="AD10" s="58">
        <f t="shared" si="1"/>
        <v>0</v>
      </c>
      <c r="AE10" s="58">
        <f t="shared" si="2"/>
        <v>0</v>
      </c>
      <c r="AF10" s="17" t="str">
        <f t="shared" si="3"/>
        <v>0 - 0</v>
      </c>
    </row>
    <row r="11" spans="1:62" s="68" customFormat="1" ht="13.5" customHeight="1" x14ac:dyDescent="0.2">
      <c r="A11" s="123" t="str">
        <f>'1 Basis vragenformulier'!A28</f>
        <v>B. Belangen</v>
      </c>
      <c r="B11" s="43" t="str">
        <f>'1 Basis vragenformulier'!B28</f>
        <v xml:space="preserve">In de netwerksamenwerking worden ieders belangen erkend. </v>
      </c>
      <c r="C11" s="277" t="str">
        <f>IFERROR(AVERAGE(C12,C13,C14),"")</f>
        <v/>
      </c>
      <c r="D11" s="277" t="str">
        <f t="shared" ref="D11:AC11" si="4">IFERROR(AVERAGE(D12,D13,D14),"")</f>
        <v/>
      </c>
      <c r="E11" s="277" t="str">
        <f t="shared" si="4"/>
        <v/>
      </c>
      <c r="F11" s="277" t="str">
        <f t="shared" si="4"/>
        <v/>
      </c>
      <c r="G11" s="277" t="str">
        <f t="shared" si="4"/>
        <v/>
      </c>
      <c r="H11" s="277" t="str">
        <f t="shared" si="4"/>
        <v/>
      </c>
      <c r="I11" s="277" t="str">
        <f t="shared" si="4"/>
        <v/>
      </c>
      <c r="J11" s="277" t="str">
        <f t="shared" si="4"/>
        <v/>
      </c>
      <c r="K11" s="277" t="str">
        <f t="shared" si="4"/>
        <v/>
      </c>
      <c r="L11" s="277" t="str">
        <f t="shared" si="4"/>
        <v/>
      </c>
      <c r="M11" s="277" t="str">
        <f t="shared" si="4"/>
        <v/>
      </c>
      <c r="N11" s="277" t="str">
        <f t="shared" si="4"/>
        <v/>
      </c>
      <c r="O11" s="277" t="str">
        <f t="shared" si="4"/>
        <v/>
      </c>
      <c r="P11" s="277" t="str">
        <f t="shared" si="4"/>
        <v/>
      </c>
      <c r="Q11" s="277" t="str">
        <f t="shared" si="4"/>
        <v/>
      </c>
      <c r="R11" s="277" t="str">
        <f t="shared" si="4"/>
        <v/>
      </c>
      <c r="S11" s="277" t="str">
        <f t="shared" si="4"/>
        <v/>
      </c>
      <c r="T11" s="277" t="str">
        <f t="shared" si="4"/>
        <v/>
      </c>
      <c r="U11" s="277" t="str">
        <f t="shared" si="4"/>
        <v/>
      </c>
      <c r="V11" s="277" t="str">
        <f t="shared" si="4"/>
        <v/>
      </c>
      <c r="W11" s="277" t="str">
        <f t="shared" si="4"/>
        <v/>
      </c>
      <c r="X11" s="277" t="str">
        <f t="shared" si="4"/>
        <v/>
      </c>
      <c r="Y11" s="277" t="str">
        <f t="shared" si="4"/>
        <v/>
      </c>
      <c r="Z11" s="277" t="str">
        <f t="shared" si="4"/>
        <v/>
      </c>
      <c r="AA11" s="277" t="str">
        <f t="shared" si="4"/>
        <v/>
      </c>
      <c r="AB11" s="277" t="str">
        <f t="shared" si="4"/>
        <v/>
      </c>
      <c r="AC11" s="12" t="str">
        <f t="shared" si="4"/>
        <v/>
      </c>
      <c r="AD11" s="12">
        <f t="shared" si="1"/>
        <v>0</v>
      </c>
      <c r="AE11" s="12">
        <f t="shared" si="2"/>
        <v>0</v>
      </c>
      <c r="AF11" s="11" t="str">
        <f t="shared" si="3"/>
        <v>0 - 0</v>
      </c>
    </row>
    <row r="12" spans="1:62" x14ac:dyDescent="0.2">
      <c r="A12" s="46" t="str">
        <f>'1 Basis vragenformulier'!A29</f>
        <v>B1</v>
      </c>
      <c r="B12" s="47" t="str">
        <f>'1 Basis vragenformulier'!B29</f>
        <v>De netwerkdeelnemers zijn met elkaar in gesprek over elkaars belangen.</v>
      </c>
      <c r="C12" s="281"/>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37" t="e">
        <f>AVERAGEIF(D12:AB12,"&gt;0",D12:AB12)</f>
        <v>#DIV/0!</v>
      </c>
      <c r="AD12" s="37">
        <f t="shared" si="1"/>
        <v>0</v>
      </c>
      <c r="AE12" s="37">
        <f t="shared" si="2"/>
        <v>0</v>
      </c>
      <c r="AF12" s="38" t="str">
        <f t="shared" si="3"/>
        <v>0 - 0</v>
      </c>
    </row>
    <row r="13" spans="1:62" x14ac:dyDescent="0.2">
      <c r="A13" s="46" t="str">
        <f>'1 Basis vragenformulier'!A30</f>
        <v>B2</v>
      </c>
      <c r="B13" s="47" t="str">
        <f>'1 Basis vragenformulier'!B30</f>
        <v>De netwerksamenwerking draagt bij aan het belang of doel van mijn organisatie.</v>
      </c>
      <c r="C13" s="281"/>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37" t="e">
        <f>AVERAGEIF(D13:AB13,"&gt;0",D13:AB13)</f>
        <v>#DIV/0!</v>
      </c>
      <c r="AD13" s="37">
        <f t="shared" si="1"/>
        <v>0</v>
      </c>
      <c r="AE13" s="37">
        <f t="shared" si="2"/>
        <v>0</v>
      </c>
      <c r="AF13" s="38" t="str">
        <f t="shared" si="3"/>
        <v>0 - 0</v>
      </c>
    </row>
    <row r="14" spans="1:62" s="84" customFormat="1" ht="24" customHeight="1" x14ac:dyDescent="0.2">
      <c r="A14" s="46" t="str">
        <f>'1 Basis vragenformulier'!A31</f>
        <v>B3</v>
      </c>
      <c r="B14" s="47" t="str">
        <f>'1 Basis vragenformulier'!B31</f>
        <v>De netwerkdeelnemers houden rekening met elkaars belangen en problemen.</v>
      </c>
      <c r="C14" s="28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59" t="e">
        <f>AVERAGEIF(D14:AB14,"&gt;0",D14:AB14)</f>
        <v>#DIV/0!</v>
      </c>
      <c r="AD14" s="59">
        <f t="shared" si="1"/>
        <v>0</v>
      </c>
      <c r="AE14" s="59">
        <f t="shared" si="2"/>
        <v>0</v>
      </c>
      <c r="AF14" s="19" t="str">
        <f t="shared" si="3"/>
        <v>0 - 0</v>
      </c>
    </row>
    <row r="15" spans="1:62" s="68" customFormat="1" ht="13.5" customHeight="1" x14ac:dyDescent="0.2">
      <c r="A15" s="122" t="str">
        <f>'1 Basis vragenformulier'!A32</f>
        <v>C. Organisatiegraad</v>
      </c>
      <c r="B15" s="42" t="str">
        <f>'1 Basis vragenformulier'!B32</f>
        <v>De organisatie(structuur) versterkt het netwerk.</v>
      </c>
      <c r="C15" s="277" t="str">
        <f>IFERROR(AVERAGE(C16,C17,C18,C19,C20),"")</f>
        <v/>
      </c>
      <c r="D15" s="277" t="str">
        <f t="shared" ref="D15:AC15" si="5">IFERROR(AVERAGE(D16,D17,D18,D19,D20),"")</f>
        <v/>
      </c>
      <c r="E15" s="277" t="str">
        <f t="shared" si="5"/>
        <v/>
      </c>
      <c r="F15" s="277" t="str">
        <f t="shared" si="5"/>
        <v/>
      </c>
      <c r="G15" s="277" t="str">
        <f t="shared" si="5"/>
        <v/>
      </c>
      <c r="H15" s="277" t="str">
        <f t="shared" si="5"/>
        <v/>
      </c>
      <c r="I15" s="277" t="str">
        <f t="shared" si="5"/>
        <v/>
      </c>
      <c r="J15" s="277" t="str">
        <f t="shared" si="5"/>
        <v/>
      </c>
      <c r="K15" s="277" t="str">
        <f t="shared" si="5"/>
        <v/>
      </c>
      <c r="L15" s="277" t="str">
        <f t="shared" si="5"/>
        <v/>
      </c>
      <c r="M15" s="277" t="str">
        <f t="shared" si="5"/>
        <v/>
      </c>
      <c r="N15" s="277" t="str">
        <f t="shared" si="5"/>
        <v/>
      </c>
      <c r="O15" s="277" t="str">
        <f t="shared" si="5"/>
        <v/>
      </c>
      <c r="P15" s="277" t="str">
        <f t="shared" si="5"/>
        <v/>
      </c>
      <c r="Q15" s="277" t="str">
        <f t="shared" si="5"/>
        <v/>
      </c>
      <c r="R15" s="277" t="str">
        <f t="shared" si="5"/>
        <v/>
      </c>
      <c r="S15" s="277" t="str">
        <f t="shared" si="5"/>
        <v/>
      </c>
      <c r="T15" s="277" t="str">
        <f t="shared" si="5"/>
        <v/>
      </c>
      <c r="U15" s="277" t="str">
        <f t="shared" si="5"/>
        <v/>
      </c>
      <c r="V15" s="277" t="str">
        <f t="shared" si="5"/>
        <v/>
      </c>
      <c r="W15" s="277" t="str">
        <f t="shared" si="5"/>
        <v/>
      </c>
      <c r="X15" s="277" t="str">
        <f t="shared" si="5"/>
        <v/>
      </c>
      <c r="Y15" s="277" t="str">
        <f t="shared" si="5"/>
        <v/>
      </c>
      <c r="Z15" s="277" t="str">
        <f t="shared" si="5"/>
        <v/>
      </c>
      <c r="AA15" s="277" t="str">
        <f t="shared" si="5"/>
        <v/>
      </c>
      <c r="AB15" s="277" t="str">
        <f t="shared" si="5"/>
        <v/>
      </c>
      <c r="AC15" s="10" t="str">
        <f t="shared" si="5"/>
        <v/>
      </c>
      <c r="AD15" s="10">
        <f t="shared" si="1"/>
        <v>0</v>
      </c>
      <c r="AE15" s="10">
        <f t="shared" si="2"/>
        <v>0</v>
      </c>
      <c r="AF15" s="9" t="str">
        <f t="shared" si="3"/>
        <v>0 - 0</v>
      </c>
    </row>
    <row r="16" spans="1:62" x14ac:dyDescent="0.2">
      <c r="A16" s="44" t="str">
        <f>'1 Basis vragenformulier'!A33</f>
        <v>C1</v>
      </c>
      <c r="B16" s="45" t="str">
        <f>'1 Basis vragenformulier'!B33</f>
        <v>Er is voldoende bestuurlijke betrokkenheid bij het netwerk.</v>
      </c>
      <c r="C16" s="280"/>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35" t="e">
        <f>AVERAGEIF(D16:AB16,"&gt;0",D16:AB16)</f>
        <v>#DIV/0!</v>
      </c>
      <c r="AD16" s="35">
        <f t="shared" si="1"/>
        <v>0</v>
      </c>
      <c r="AE16" s="35">
        <f t="shared" si="2"/>
        <v>0</v>
      </c>
      <c r="AF16" s="36" t="str">
        <f t="shared" si="3"/>
        <v>0 - 0</v>
      </c>
    </row>
    <row r="17" spans="1:32" x14ac:dyDescent="0.2">
      <c r="A17" s="44" t="str">
        <f>'1 Basis vragenformulier'!A34</f>
        <v>C2</v>
      </c>
      <c r="B17" s="45" t="str">
        <f>'1 Basis vragenformulier'!B34</f>
        <v>In het netwerk zijn spelregels afgesproken over hoe men met elkaar omgaat.</v>
      </c>
      <c r="C17" s="280"/>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35" t="e">
        <f>AVERAGEIF(D17:AB17,"&gt;0",D17:AB17)</f>
        <v>#DIV/0!</v>
      </c>
      <c r="AD17" s="35">
        <f t="shared" si="1"/>
        <v>0</v>
      </c>
      <c r="AE17" s="35">
        <f t="shared" si="2"/>
        <v>0</v>
      </c>
      <c r="AF17" s="36" t="str">
        <f t="shared" si="3"/>
        <v>0 - 0</v>
      </c>
    </row>
    <row r="18" spans="1:32" x14ac:dyDescent="0.2">
      <c r="A18" s="44" t="str">
        <f>'1 Basis vragenformulier'!A35</f>
        <v>C3</v>
      </c>
      <c r="B18" s="45" t="str">
        <f>'1 Basis vragenformulier'!B35</f>
        <v>De verdeling van rollen en verantwoordelijkheden in het netwerk is werkbaar.</v>
      </c>
      <c r="C18" s="280"/>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35" t="e">
        <f>AVERAGEIF(D18:AB18,"&gt;0",D18:AB18)</f>
        <v>#DIV/0!</v>
      </c>
      <c r="AD18" s="35">
        <f t="shared" si="1"/>
        <v>0</v>
      </c>
      <c r="AE18" s="35">
        <f t="shared" si="2"/>
        <v>0</v>
      </c>
      <c r="AF18" s="36" t="str">
        <f t="shared" si="3"/>
        <v>0 - 0</v>
      </c>
    </row>
    <row r="19" spans="1:32" x14ac:dyDescent="0.2">
      <c r="A19" s="44" t="str">
        <f>'1 Basis vragenformulier'!A36</f>
        <v>C4</v>
      </c>
      <c r="B19" s="45" t="str">
        <f>'1 Basis vragenformulier'!B36</f>
        <v>De organisatie en de structuur van het netwerk passen bij de ambitie.</v>
      </c>
      <c r="C19" s="280"/>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35" t="e">
        <f>AVERAGEIF(D19:AB19,"&gt;0",D19:AB19)</f>
        <v>#DIV/0!</v>
      </c>
      <c r="AD19" s="35">
        <f t="shared" si="1"/>
        <v>0</v>
      </c>
      <c r="AE19" s="35">
        <f t="shared" si="2"/>
        <v>0</v>
      </c>
      <c r="AF19" s="36" t="str">
        <f t="shared" si="3"/>
        <v>0 - 0</v>
      </c>
    </row>
    <row r="20" spans="1:32" x14ac:dyDescent="0.2">
      <c r="A20" s="44" t="str">
        <f>'1 Basis vragenformulier'!A37</f>
        <v>C5</v>
      </c>
      <c r="B20" s="45" t="str">
        <f>'1 Basis vragenformulier'!B37</f>
        <v xml:space="preserve">Op belangrijke keuzemomenten voor het netwerk worden experts betrokken. </v>
      </c>
      <c r="C20" s="28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35" t="e">
        <f>AVERAGEIF(D20:AB20,"&gt;0",D20:AB20)</f>
        <v>#DIV/0!</v>
      </c>
      <c r="AD20" s="35">
        <f t="shared" si="1"/>
        <v>0</v>
      </c>
      <c r="AE20" s="35">
        <f t="shared" si="2"/>
        <v>0</v>
      </c>
      <c r="AF20" s="36" t="str">
        <f t="shared" si="3"/>
        <v>0 - 0</v>
      </c>
    </row>
    <row r="21" spans="1:32" s="83" customFormat="1" ht="51" x14ac:dyDescent="0.2">
      <c r="A21" s="125" t="str">
        <f>'1 Basis vragenformulier'!A38</f>
        <v>D. Proceskwaliteit</v>
      </c>
      <c r="B21" s="43" t="str">
        <f>'1 Basis vragenformulier'!B38</f>
        <v>De (netwerk)processen ondersteunen de kwaliteit van de samenwerking en de opbrengsten.</v>
      </c>
      <c r="C21" s="277" t="str">
        <f>IFERROR(AVERAGE(C22,C23,C24,C25),"")</f>
        <v/>
      </c>
      <c r="D21" s="277" t="str">
        <f t="shared" ref="D21:AC21" si="6">IFERROR(AVERAGE(D22,D23,D24,D25),"")</f>
        <v/>
      </c>
      <c r="E21" s="277" t="str">
        <f t="shared" si="6"/>
        <v/>
      </c>
      <c r="F21" s="277" t="str">
        <f t="shared" si="6"/>
        <v/>
      </c>
      <c r="G21" s="277" t="str">
        <f t="shared" si="6"/>
        <v/>
      </c>
      <c r="H21" s="277" t="str">
        <f t="shared" si="6"/>
        <v/>
      </c>
      <c r="I21" s="277" t="str">
        <f t="shared" si="6"/>
        <v/>
      </c>
      <c r="J21" s="277" t="str">
        <f t="shared" si="6"/>
        <v/>
      </c>
      <c r="K21" s="277" t="str">
        <f t="shared" si="6"/>
        <v/>
      </c>
      <c r="L21" s="277" t="str">
        <f t="shared" si="6"/>
        <v/>
      </c>
      <c r="M21" s="277" t="str">
        <f t="shared" si="6"/>
        <v/>
      </c>
      <c r="N21" s="277" t="str">
        <f t="shared" si="6"/>
        <v/>
      </c>
      <c r="O21" s="277" t="str">
        <f t="shared" si="6"/>
        <v/>
      </c>
      <c r="P21" s="277" t="str">
        <f t="shared" si="6"/>
        <v/>
      </c>
      <c r="Q21" s="277" t="str">
        <f t="shared" si="6"/>
        <v/>
      </c>
      <c r="R21" s="277" t="str">
        <f t="shared" si="6"/>
        <v/>
      </c>
      <c r="S21" s="277" t="str">
        <f t="shared" si="6"/>
        <v/>
      </c>
      <c r="T21" s="277" t="str">
        <f t="shared" si="6"/>
        <v/>
      </c>
      <c r="U21" s="277" t="str">
        <f t="shared" si="6"/>
        <v/>
      </c>
      <c r="V21" s="277" t="str">
        <f t="shared" si="6"/>
        <v/>
      </c>
      <c r="W21" s="277" t="str">
        <f t="shared" si="6"/>
        <v/>
      </c>
      <c r="X21" s="277" t="str">
        <f t="shared" si="6"/>
        <v/>
      </c>
      <c r="Y21" s="277" t="str">
        <f t="shared" si="6"/>
        <v/>
      </c>
      <c r="Z21" s="277" t="str">
        <f t="shared" si="6"/>
        <v/>
      </c>
      <c r="AA21" s="277" t="str">
        <f t="shared" si="6"/>
        <v/>
      </c>
      <c r="AB21" s="277" t="str">
        <f t="shared" si="6"/>
        <v/>
      </c>
      <c r="AC21" s="12" t="str">
        <f t="shared" si="6"/>
        <v/>
      </c>
      <c r="AD21" s="12">
        <f t="shared" si="1"/>
        <v>0</v>
      </c>
      <c r="AE21" s="12">
        <f t="shared" si="2"/>
        <v>0</v>
      </c>
      <c r="AF21" s="11" t="str">
        <f t="shared" si="3"/>
        <v>0 - 0</v>
      </c>
    </row>
    <row r="22" spans="1:32" x14ac:dyDescent="0.2">
      <c r="A22" s="126" t="str">
        <f>'1 Basis vragenformulier'!A39</f>
        <v>D1</v>
      </c>
      <c r="B22" s="47" t="str">
        <f>'1 Basis vragenformulier'!B39</f>
        <v>Het netwerk beschikt over een planning van concrete activiteiten.</v>
      </c>
      <c r="C22" s="281"/>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37" t="e">
        <f>AVERAGEIF(D22:AB22,"&gt;0",D22:AB22)</f>
        <v>#DIV/0!</v>
      </c>
      <c r="AD22" s="37">
        <f t="shared" si="1"/>
        <v>0</v>
      </c>
      <c r="AE22" s="37">
        <f t="shared" si="2"/>
        <v>0</v>
      </c>
      <c r="AF22" s="38" t="str">
        <f t="shared" si="3"/>
        <v>0 - 0</v>
      </c>
    </row>
    <row r="23" spans="1:32" x14ac:dyDescent="0.2">
      <c r="A23" s="126" t="str">
        <f>'1 Basis vragenformulier'!A40</f>
        <v>D2</v>
      </c>
      <c r="B23" s="47" t="str">
        <f>'1 Basis vragenformulier'!B40</f>
        <v xml:space="preserve">De snelheid van werken binnen het netwerk is naar wens. </v>
      </c>
      <c r="C23" s="281"/>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37" t="e">
        <f>AVERAGEIF(D23:AB23,"&gt;0",D23:AB23)</f>
        <v>#DIV/0!</v>
      </c>
      <c r="AD23" s="37">
        <f t="shared" si="1"/>
        <v>0</v>
      </c>
      <c r="AE23" s="37">
        <f t="shared" si="2"/>
        <v>0</v>
      </c>
      <c r="AF23" s="38" t="str">
        <f t="shared" si="3"/>
        <v>0 - 0</v>
      </c>
    </row>
    <row r="24" spans="1:32" x14ac:dyDescent="0.2">
      <c r="A24" s="126" t="str">
        <f>'1 Basis vragenformulier'!A41</f>
        <v>D3</v>
      </c>
      <c r="B24" s="47" t="str">
        <f>'1 Basis vragenformulier'!B41</f>
        <v>Het netwerk monitort de voortgang.</v>
      </c>
      <c r="C24" s="281"/>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37" t="e">
        <f>AVERAGEIF(D24:AB24,"&gt;0",D24:AB24)</f>
        <v>#DIV/0!</v>
      </c>
      <c r="AD24" s="37">
        <f t="shared" si="1"/>
        <v>0</v>
      </c>
      <c r="AE24" s="37">
        <f t="shared" si="2"/>
        <v>0</v>
      </c>
      <c r="AF24" s="38" t="str">
        <f t="shared" si="3"/>
        <v>0 - 0</v>
      </c>
    </row>
    <row r="25" spans="1:32" x14ac:dyDescent="0.2">
      <c r="A25" s="126" t="str">
        <f>'1 Basis vragenformulier'!A42</f>
        <v>D4</v>
      </c>
      <c r="B25" s="47" t="str">
        <f>'1 Basis vragenformulier'!B42</f>
        <v>Het netwerk evalueert periodiek de samenwerking.</v>
      </c>
      <c r="C25" s="281"/>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37" t="e">
        <f>AVERAGEIF(D25:AB25,"&gt;0",D25:AB25)</f>
        <v>#DIV/0!</v>
      </c>
      <c r="AD25" s="37">
        <f t="shared" si="1"/>
        <v>0</v>
      </c>
      <c r="AE25" s="37">
        <f t="shared" si="2"/>
        <v>0</v>
      </c>
      <c r="AF25" s="38" t="str">
        <f t="shared" ref="AF25" si="7">CONCATENATE(AD25," - ",AE25)</f>
        <v>0 - 0</v>
      </c>
    </row>
    <row r="26" spans="1:32" s="68" customFormat="1" ht="13.5" customHeight="1" x14ac:dyDescent="0.2">
      <c r="A26" s="122" t="str">
        <f>'1 Basis vragenformulier'!A43</f>
        <v>E. Commitment</v>
      </c>
      <c r="B26" s="42" t="str">
        <f>'1 Basis vragenformulier'!B43</f>
        <v>Het netwerk heeft het commitment van de netwerkpartners.</v>
      </c>
      <c r="C26" s="277" t="str">
        <f>IFERROR(AVERAGE(C27,C28,C29,C30),"")</f>
        <v/>
      </c>
      <c r="D26" s="277" t="str">
        <f t="shared" ref="D26:AC26" si="8">IFERROR(AVERAGE(D27,D28,D29,D30),"")</f>
        <v/>
      </c>
      <c r="E26" s="277" t="str">
        <f t="shared" si="8"/>
        <v/>
      </c>
      <c r="F26" s="277" t="str">
        <f t="shared" si="8"/>
        <v/>
      </c>
      <c r="G26" s="277" t="str">
        <f t="shared" si="8"/>
        <v/>
      </c>
      <c r="H26" s="277" t="str">
        <f t="shared" si="8"/>
        <v/>
      </c>
      <c r="I26" s="277" t="str">
        <f t="shared" si="8"/>
        <v/>
      </c>
      <c r="J26" s="277" t="str">
        <f t="shared" si="8"/>
        <v/>
      </c>
      <c r="K26" s="277" t="str">
        <f t="shared" si="8"/>
        <v/>
      </c>
      <c r="L26" s="277" t="str">
        <f t="shared" si="8"/>
        <v/>
      </c>
      <c r="M26" s="277" t="str">
        <f t="shared" si="8"/>
        <v/>
      </c>
      <c r="N26" s="277" t="str">
        <f t="shared" si="8"/>
        <v/>
      </c>
      <c r="O26" s="277" t="str">
        <f t="shared" si="8"/>
        <v/>
      </c>
      <c r="P26" s="277" t="str">
        <f t="shared" si="8"/>
        <v/>
      </c>
      <c r="Q26" s="277" t="str">
        <f t="shared" si="8"/>
        <v/>
      </c>
      <c r="R26" s="277" t="str">
        <f t="shared" si="8"/>
        <v/>
      </c>
      <c r="S26" s="277" t="str">
        <f t="shared" si="8"/>
        <v/>
      </c>
      <c r="T26" s="277" t="str">
        <f t="shared" si="8"/>
        <v/>
      </c>
      <c r="U26" s="277" t="str">
        <f t="shared" si="8"/>
        <v/>
      </c>
      <c r="V26" s="277" t="str">
        <f t="shared" si="8"/>
        <v/>
      </c>
      <c r="W26" s="277" t="str">
        <f t="shared" si="8"/>
        <v/>
      </c>
      <c r="X26" s="277" t="str">
        <f t="shared" si="8"/>
        <v/>
      </c>
      <c r="Y26" s="277" t="str">
        <f t="shared" si="8"/>
        <v/>
      </c>
      <c r="Z26" s="277" t="str">
        <f t="shared" si="8"/>
        <v/>
      </c>
      <c r="AA26" s="277" t="str">
        <f t="shared" si="8"/>
        <v/>
      </c>
      <c r="AB26" s="277" t="str">
        <f t="shared" si="8"/>
        <v/>
      </c>
      <c r="AC26" s="10" t="str">
        <f t="shared" si="8"/>
        <v/>
      </c>
      <c r="AD26" s="10">
        <f t="shared" si="1"/>
        <v>0</v>
      </c>
      <c r="AE26" s="10">
        <f t="shared" si="2"/>
        <v>0</v>
      </c>
      <c r="AF26" s="9" t="str">
        <f t="shared" si="3"/>
        <v>0 - 0</v>
      </c>
    </row>
    <row r="27" spans="1:32" ht="27" customHeight="1" x14ac:dyDescent="0.2">
      <c r="A27" s="127" t="str">
        <f>'1 Basis vragenformulier'!A44</f>
        <v>E1</v>
      </c>
      <c r="B27" s="45" t="str">
        <f>'1 Basis vragenformulier'!B44</f>
        <v>De netwerkdeelnemers voelen urgentie om samen te werken.</v>
      </c>
      <c r="C27" s="280"/>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35" t="e">
        <f>AVERAGEIF(D27:AB27,"&gt;0",D27:AB27)</f>
        <v>#DIV/0!</v>
      </c>
      <c r="AD27" s="35">
        <f t="shared" si="1"/>
        <v>0</v>
      </c>
      <c r="AE27" s="35">
        <f t="shared" si="2"/>
        <v>0</v>
      </c>
      <c r="AF27" s="36" t="str">
        <f t="shared" si="3"/>
        <v>0 - 0</v>
      </c>
    </row>
    <row r="28" spans="1:32" x14ac:dyDescent="0.2">
      <c r="A28" s="127" t="str">
        <f>'1 Basis vragenformulier'!A45</f>
        <v>E2</v>
      </c>
      <c r="B28" s="45" t="str">
        <f>'1 Basis vragenformulier'!B45</f>
        <v>Mijn organisatie ondersteunt mij voldoende om een optimale bijdrage te leveren in het netwerk.</v>
      </c>
      <c r="C28" s="280"/>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35" t="e">
        <f>AVERAGEIF(D28:AB28,"&gt;0",D28:AB28)</f>
        <v>#DIV/0!</v>
      </c>
      <c r="AD28" s="35">
        <f t="shared" si="1"/>
        <v>0</v>
      </c>
      <c r="AE28" s="35">
        <f t="shared" si="2"/>
        <v>0</v>
      </c>
      <c r="AF28" s="36" t="str">
        <f t="shared" si="3"/>
        <v>0 - 0</v>
      </c>
    </row>
    <row r="29" spans="1:32" x14ac:dyDescent="0.2">
      <c r="A29" s="127" t="str">
        <f>'1 Basis vragenformulier'!A46</f>
        <v>E3</v>
      </c>
      <c r="B29" s="45" t="str">
        <f>'1 Basis vragenformulier'!B46</f>
        <v>De deelnemers in het netwerk tonen eigenaarschap door het nemen van initiatieven.</v>
      </c>
      <c r="C29" s="280"/>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35" t="e">
        <f>AVERAGEIF(D29:AB29,"&gt;0",D29:AB29)</f>
        <v>#DIV/0!</v>
      </c>
      <c r="AD29" s="35">
        <f t="shared" si="1"/>
        <v>0</v>
      </c>
      <c r="AE29" s="35">
        <f t="shared" si="2"/>
        <v>0</v>
      </c>
      <c r="AF29" s="36" t="str">
        <f t="shared" si="3"/>
        <v>0 - 0</v>
      </c>
    </row>
    <row r="30" spans="1:32" x14ac:dyDescent="0.2">
      <c r="A30" s="127" t="str">
        <f>'1 Basis vragenformulier'!A47</f>
        <v>E4</v>
      </c>
      <c r="B30" s="45" t="str">
        <f>'1 Basis vragenformulier'!B47</f>
        <v>Alle partners investeren voldoende tijd en/of geld in het netwerk.</v>
      </c>
      <c r="C30" s="280"/>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35" t="e">
        <f>AVERAGEIF(D30:AB30,"&gt;0",D30:AB30)</f>
        <v>#DIV/0!</v>
      </c>
      <c r="AD30" s="35">
        <f t="shared" si="1"/>
        <v>0</v>
      </c>
      <c r="AE30" s="35">
        <f t="shared" si="2"/>
        <v>0</v>
      </c>
      <c r="AF30" s="36" t="str">
        <f t="shared" si="3"/>
        <v>0 - 0</v>
      </c>
    </row>
    <row r="31" spans="1:32" s="68" customFormat="1" ht="27" customHeight="1" x14ac:dyDescent="0.2">
      <c r="A31" s="123" t="str">
        <f>'1 Basis vragenformulier'!A48</f>
        <v>F. Verbinden</v>
      </c>
      <c r="B31" s="43" t="str">
        <f>'1 Basis vragenformulier'!B48</f>
        <v>Er zijn voldoende waarborgen om de verbindingen in het netwerk te versterken.</v>
      </c>
      <c r="C31" s="277" t="str">
        <f>IFERROR(AVERAGE(C32,C33,C34,C35,C36),"")</f>
        <v/>
      </c>
      <c r="D31" s="277" t="str">
        <f t="shared" ref="D31:AC31" si="9">IFERROR(AVERAGE(D32,D33,D34,D35,D36),"")</f>
        <v/>
      </c>
      <c r="E31" s="277" t="str">
        <f t="shared" si="9"/>
        <v/>
      </c>
      <c r="F31" s="277" t="str">
        <f t="shared" si="9"/>
        <v/>
      </c>
      <c r="G31" s="277" t="str">
        <f t="shared" si="9"/>
        <v/>
      </c>
      <c r="H31" s="277" t="str">
        <f t="shared" si="9"/>
        <v/>
      </c>
      <c r="I31" s="277" t="str">
        <f t="shared" si="9"/>
        <v/>
      </c>
      <c r="J31" s="277" t="str">
        <f t="shared" si="9"/>
        <v/>
      </c>
      <c r="K31" s="277" t="str">
        <f t="shared" si="9"/>
        <v/>
      </c>
      <c r="L31" s="277" t="str">
        <f t="shared" si="9"/>
        <v/>
      </c>
      <c r="M31" s="277" t="str">
        <f t="shared" si="9"/>
        <v/>
      </c>
      <c r="N31" s="277" t="str">
        <f t="shared" si="9"/>
        <v/>
      </c>
      <c r="O31" s="277" t="str">
        <f t="shared" si="9"/>
        <v/>
      </c>
      <c r="P31" s="277" t="str">
        <f t="shared" si="9"/>
        <v/>
      </c>
      <c r="Q31" s="277" t="str">
        <f t="shared" si="9"/>
        <v/>
      </c>
      <c r="R31" s="277" t="str">
        <f t="shared" si="9"/>
        <v/>
      </c>
      <c r="S31" s="277" t="str">
        <f t="shared" si="9"/>
        <v/>
      </c>
      <c r="T31" s="277" t="str">
        <f t="shared" si="9"/>
        <v/>
      </c>
      <c r="U31" s="277" t="str">
        <f t="shared" si="9"/>
        <v/>
      </c>
      <c r="V31" s="277" t="str">
        <f t="shared" si="9"/>
        <v/>
      </c>
      <c r="W31" s="277" t="str">
        <f t="shared" si="9"/>
        <v/>
      </c>
      <c r="X31" s="277" t="str">
        <f t="shared" si="9"/>
        <v/>
      </c>
      <c r="Y31" s="277" t="str">
        <f t="shared" si="9"/>
        <v/>
      </c>
      <c r="Z31" s="277" t="str">
        <f t="shared" si="9"/>
        <v/>
      </c>
      <c r="AA31" s="277" t="str">
        <f t="shared" si="9"/>
        <v/>
      </c>
      <c r="AB31" s="277" t="str">
        <f t="shared" si="9"/>
        <v/>
      </c>
      <c r="AC31" s="12" t="str">
        <f t="shared" si="9"/>
        <v/>
      </c>
      <c r="AD31" s="12">
        <f t="shared" si="1"/>
        <v>0</v>
      </c>
      <c r="AE31" s="12">
        <f t="shared" si="2"/>
        <v>0</v>
      </c>
      <c r="AF31" s="11" t="str">
        <f t="shared" si="3"/>
        <v>0 - 0</v>
      </c>
    </row>
    <row r="32" spans="1:32" x14ac:dyDescent="0.2">
      <c r="A32" s="128" t="str">
        <f>'1 Basis vragenformulier'!A49</f>
        <v>F1</v>
      </c>
      <c r="B32" s="128" t="str">
        <f>'1 Basis vragenformulier'!B49</f>
        <v>Ik voel me geïnspireerd door de samenwerking met de netwerkdeelnemers.</v>
      </c>
      <c r="C32" s="282"/>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37" t="e">
        <f>AVERAGEIF(D32:AB32,"&gt;0",D32:AB32)</f>
        <v>#DIV/0!</v>
      </c>
      <c r="AD32" s="37">
        <f t="shared" si="1"/>
        <v>0</v>
      </c>
      <c r="AE32" s="37">
        <f t="shared" si="2"/>
        <v>0</v>
      </c>
      <c r="AF32" s="38" t="str">
        <f t="shared" si="3"/>
        <v>0 - 0</v>
      </c>
    </row>
    <row r="33" spans="1:32" x14ac:dyDescent="0.2">
      <c r="A33" s="128" t="str">
        <f>'1 Basis vragenformulier'!A50</f>
        <v>F2</v>
      </c>
      <c r="B33" s="128" t="str">
        <f>'1 Basis vragenformulier'!B50</f>
        <v>De netwerkdeelnemers begrijpen elkaar (bijv. spreken dezelfde taal).</v>
      </c>
      <c r="C33" s="282"/>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37" t="e">
        <f>AVERAGEIF(D33:AB33,"&gt;0",D33:AB33)</f>
        <v>#DIV/0!</v>
      </c>
      <c r="AD33" s="37">
        <f t="shared" si="1"/>
        <v>0</v>
      </c>
      <c r="AE33" s="37">
        <f t="shared" si="2"/>
        <v>0</v>
      </c>
      <c r="AF33" s="38" t="str">
        <f t="shared" si="3"/>
        <v>0 - 0</v>
      </c>
    </row>
    <row r="34" spans="1:32" x14ac:dyDescent="0.2">
      <c r="A34" s="128" t="str">
        <f>'1 Basis vragenformulier'!A51</f>
        <v>F3</v>
      </c>
      <c r="B34" s="128" t="str">
        <f>'1 Basis vragenformulier'!B51</f>
        <v>De activiteiten in het netwerk worden voldoende gecoördineerd.</v>
      </c>
      <c r="C34" s="282"/>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37" t="e">
        <f>AVERAGEIF(D34:AB34,"&gt;0",D34:AB34)</f>
        <v>#DIV/0!</v>
      </c>
      <c r="AD34" s="37">
        <f t="shared" si="1"/>
        <v>0</v>
      </c>
      <c r="AE34" s="37">
        <f t="shared" si="2"/>
        <v>0</v>
      </c>
      <c r="AF34" s="38" t="str">
        <f t="shared" si="3"/>
        <v>0 - 0</v>
      </c>
    </row>
    <row r="35" spans="1:32" x14ac:dyDescent="0.2">
      <c r="A35" s="128" t="str">
        <f>'1 Basis vragenformulier'!A52</f>
        <v>F4</v>
      </c>
      <c r="B35" s="126" t="str">
        <f>'1 Basis vragenformulier'!B52</f>
        <v>De netwerkdeelnemers hebben onderling voldoende informeel contact.</v>
      </c>
      <c r="C35" s="283"/>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37" t="e">
        <f>AVERAGEIF(D35:AB35,"&gt;0",D35:AB35)</f>
        <v>#DIV/0!</v>
      </c>
      <c r="AD35" s="37">
        <f t="shared" si="1"/>
        <v>0</v>
      </c>
      <c r="AE35" s="37">
        <f t="shared" si="2"/>
        <v>0</v>
      </c>
      <c r="AF35" s="38" t="str">
        <f t="shared" ref="AF35:AF36" si="10">CONCATENATE(AD35," - ",AE35)</f>
        <v>0 - 0</v>
      </c>
    </row>
    <row r="36" spans="1:32" x14ac:dyDescent="0.2">
      <c r="A36" s="128" t="str">
        <f>'1 Basis vragenformulier'!A53</f>
        <v>F5</v>
      </c>
      <c r="B36" s="128" t="str">
        <f>'1 Basis vragenformulier'!B53</f>
        <v>De netwerkdeelnemers komen voldoende frequent bijeen.</v>
      </c>
      <c r="C36" s="282"/>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37" t="e">
        <f>AVERAGEIF(D36:AB36,"&gt;0",D36:AB36)</f>
        <v>#DIV/0!</v>
      </c>
      <c r="AD36" s="37">
        <f t="shared" si="1"/>
        <v>0</v>
      </c>
      <c r="AE36" s="37">
        <f t="shared" si="2"/>
        <v>0</v>
      </c>
      <c r="AF36" s="38" t="str">
        <f t="shared" si="10"/>
        <v>0 - 0</v>
      </c>
    </row>
    <row r="37" spans="1:32" s="68" customFormat="1" ht="38.25" x14ac:dyDescent="0.2">
      <c r="A37" s="129" t="str">
        <f>'1 Basis vragenformulier'!A54</f>
        <v>G. Vertrouwen</v>
      </c>
      <c r="B37" s="42" t="str">
        <f>'1 Basis vragenformulier'!B54</f>
        <v>De netwerkdeelnemers vertrouwen elkaar.</v>
      </c>
      <c r="C37" s="277" t="str">
        <f>IFERROR(AVERAGE(C38,C39,C40,C41),"")</f>
        <v/>
      </c>
      <c r="D37" s="277" t="str">
        <f t="shared" ref="D37:AC37" si="11">IFERROR(AVERAGE(D38,D39,D40,D41),"")</f>
        <v/>
      </c>
      <c r="E37" s="277" t="str">
        <f t="shared" si="11"/>
        <v/>
      </c>
      <c r="F37" s="277" t="str">
        <f t="shared" si="11"/>
        <v/>
      </c>
      <c r="G37" s="277" t="str">
        <f t="shared" si="11"/>
        <v/>
      </c>
      <c r="H37" s="277" t="str">
        <f t="shared" si="11"/>
        <v/>
      </c>
      <c r="I37" s="277" t="str">
        <f t="shared" si="11"/>
        <v/>
      </c>
      <c r="J37" s="277" t="str">
        <f t="shared" si="11"/>
        <v/>
      </c>
      <c r="K37" s="277" t="str">
        <f t="shared" si="11"/>
        <v/>
      </c>
      <c r="L37" s="277" t="str">
        <f t="shared" si="11"/>
        <v/>
      </c>
      <c r="M37" s="277" t="str">
        <f t="shared" si="11"/>
        <v/>
      </c>
      <c r="N37" s="277" t="str">
        <f t="shared" si="11"/>
        <v/>
      </c>
      <c r="O37" s="277" t="str">
        <f t="shared" si="11"/>
        <v/>
      </c>
      <c r="P37" s="277" t="str">
        <f t="shared" si="11"/>
        <v/>
      </c>
      <c r="Q37" s="277" t="str">
        <f t="shared" si="11"/>
        <v/>
      </c>
      <c r="R37" s="277" t="str">
        <f t="shared" si="11"/>
        <v/>
      </c>
      <c r="S37" s="277" t="str">
        <f t="shared" si="11"/>
        <v/>
      </c>
      <c r="T37" s="277" t="str">
        <f t="shared" si="11"/>
        <v/>
      </c>
      <c r="U37" s="277" t="str">
        <f t="shared" si="11"/>
        <v/>
      </c>
      <c r="V37" s="277" t="str">
        <f t="shared" si="11"/>
        <v/>
      </c>
      <c r="W37" s="277" t="str">
        <f t="shared" si="11"/>
        <v/>
      </c>
      <c r="X37" s="277" t="str">
        <f t="shared" si="11"/>
        <v/>
      </c>
      <c r="Y37" s="277" t="str">
        <f t="shared" si="11"/>
        <v/>
      </c>
      <c r="Z37" s="277" t="str">
        <f t="shared" si="11"/>
        <v/>
      </c>
      <c r="AA37" s="277" t="str">
        <f t="shared" si="11"/>
        <v/>
      </c>
      <c r="AB37" s="277" t="str">
        <f t="shared" si="11"/>
        <v/>
      </c>
      <c r="AC37" s="10" t="str">
        <f t="shared" si="11"/>
        <v/>
      </c>
      <c r="AD37" s="10">
        <f t="shared" si="1"/>
        <v>0</v>
      </c>
      <c r="AE37" s="10">
        <f t="shared" si="2"/>
        <v>0</v>
      </c>
      <c r="AF37" s="9" t="str">
        <f t="shared" si="3"/>
        <v>0 - 0</v>
      </c>
    </row>
    <row r="38" spans="1:32" x14ac:dyDescent="0.2">
      <c r="A38" s="45" t="str">
        <f>'1 Basis vragenformulier'!A55</f>
        <v>G1</v>
      </c>
      <c r="B38" s="45" t="str">
        <f>'1 Basis vragenformulier'!B55</f>
        <v>De communicatie in het netwerk is open en transparant.</v>
      </c>
      <c r="C38" s="280"/>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35" t="e">
        <f>AVERAGEIF(D38:AB38,"&gt;0",D38:AB38)</f>
        <v>#DIV/0!</v>
      </c>
      <c r="AD38" s="35">
        <f t="shared" si="1"/>
        <v>0</v>
      </c>
      <c r="AE38" s="35">
        <f t="shared" si="2"/>
        <v>0</v>
      </c>
      <c r="AF38" s="36" t="str">
        <f t="shared" si="3"/>
        <v>0 - 0</v>
      </c>
    </row>
    <row r="39" spans="1:32" x14ac:dyDescent="0.2">
      <c r="A39" s="45" t="str">
        <f>'1 Basis vragenformulier'!A56</f>
        <v>G2</v>
      </c>
      <c r="B39" s="45" t="str">
        <f>'1 Basis vragenformulier'!B56</f>
        <v xml:space="preserve">De netwerkdeelnemers durven elkaar aan te spreken. </v>
      </c>
      <c r="C39" s="280"/>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35" t="e">
        <f>AVERAGEIF(D39:AB39,"&gt;0",D39:AB39)</f>
        <v>#DIV/0!</v>
      </c>
      <c r="AD39" s="35">
        <f t="shared" si="1"/>
        <v>0</v>
      </c>
      <c r="AE39" s="35">
        <f t="shared" si="2"/>
        <v>0</v>
      </c>
      <c r="AF39" s="36" t="str">
        <f t="shared" si="3"/>
        <v>0 - 0</v>
      </c>
    </row>
    <row r="40" spans="1:32" x14ac:dyDescent="0.2">
      <c r="A40" s="45" t="str">
        <f>'1 Basis vragenformulier'!A57</f>
        <v>G3</v>
      </c>
      <c r="B40" s="45" t="str">
        <f>'1 Basis vragenformulier'!B57</f>
        <v>De netwerkdeelnemers komen hun afspraken na.</v>
      </c>
      <c r="C40" s="280"/>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35" t="e">
        <f>AVERAGEIF(D40:AB40,"&gt;0",D40:AB40)</f>
        <v>#DIV/0!</v>
      </c>
      <c r="AD40" s="35">
        <f t="shared" si="1"/>
        <v>0</v>
      </c>
      <c r="AE40" s="35">
        <f t="shared" si="2"/>
        <v>0</v>
      </c>
      <c r="AF40" s="36" t="str">
        <f t="shared" si="3"/>
        <v>0 - 0</v>
      </c>
    </row>
    <row r="41" spans="1:32" x14ac:dyDescent="0.2">
      <c r="A41" s="45" t="str">
        <f>'1 Basis vragenformulier'!A58</f>
        <v>G4</v>
      </c>
      <c r="B41" s="45" t="str">
        <f>'1 Basis vragenformulier'!B58</f>
        <v>De netwerkdeelnemers gunnen elkaar hun successen.</v>
      </c>
      <c r="C41" s="280"/>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35" t="e">
        <f>AVERAGEIF(D41:AB41,"&gt;0",D41:AB41)</f>
        <v>#DIV/0!</v>
      </c>
      <c r="AD41" s="35">
        <f t="shared" si="1"/>
        <v>0</v>
      </c>
      <c r="AE41" s="35">
        <f t="shared" si="2"/>
        <v>0</v>
      </c>
      <c r="AF41" s="36" t="str">
        <f t="shared" si="3"/>
        <v>0 - 0</v>
      </c>
    </row>
    <row r="42" spans="1:32" s="68" customFormat="1" ht="13.5" customHeight="1" x14ac:dyDescent="0.2">
      <c r="A42" s="123" t="str">
        <f>'1 Basis vragenformulier'!A59</f>
        <v>H. Daadkracht</v>
      </c>
      <c r="B42" s="123" t="str">
        <f>'1 Basis vragenformulier'!B59</f>
        <v>Er is sprake van voortvarendheid in het netwerk.</v>
      </c>
      <c r="C42" s="277" t="str">
        <f>IFERROR(AVERAGE(C43,C44),"")</f>
        <v/>
      </c>
      <c r="D42" s="277" t="str">
        <f t="shared" ref="D42:AC42" si="12">IFERROR(AVERAGE(D43,D44),"")</f>
        <v/>
      </c>
      <c r="E42" s="277" t="str">
        <f t="shared" si="12"/>
        <v/>
      </c>
      <c r="F42" s="277" t="str">
        <f t="shared" si="12"/>
        <v/>
      </c>
      <c r="G42" s="277" t="str">
        <f t="shared" si="12"/>
        <v/>
      </c>
      <c r="H42" s="277" t="str">
        <f t="shared" si="12"/>
        <v/>
      </c>
      <c r="I42" s="277" t="str">
        <f t="shared" si="12"/>
        <v/>
      </c>
      <c r="J42" s="277" t="str">
        <f t="shared" si="12"/>
        <v/>
      </c>
      <c r="K42" s="277" t="str">
        <f t="shared" si="12"/>
        <v/>
      </c>
      <c r="L42" s="277" t="str">
        <f t="shared" si="12"/>
        <v/>
      </c>
      <c r="M42" s="277" t="str">
        <f t="shared" si="12"/>
        <v/>
      </c>
      <c r="N42" s="277" t="str">
        <f t="shared" si="12"/>
        <v/>
      </c>
      <c r="O42" s="277" t="str">
        <f t="shared" si="12"/>
        <v/>
      </c>
      <c r="P42" s="277" t="str">
        <f t="shared" si="12"/>
        <v/>
      </c>
      <c r="Q42" s="277" t="str">
        <f t="shared" si="12"/>
        <v/>
      </c>
      <c r="R42" s="277" t="str">
        <f t="shared" si="12"/>
        <v/>
      </c>
      <c r="S42" s="277" t="str">
        <f t="shared" si="12"/>
        <v/>
      </c>
      <c r="T42" s="277" t="str">
        <f t="shared" si="12"/>
        <v/>
      </c>
      <c r="U42" s="277" t="str">
        <f t="shared" si="12"/>
        <v/>
      </c>
      <c r="V42" s="277" t="str">
        <f t="shared" si="12"/>
        <v/>
      </c>
      <c r="W42" s="277" t="str">
        <f t="shared" si="12"/>
        <v/>
      </c>
      <c r="X42" s="277" t="str">
        <f t="shared" si="12"/>
        <v/>
      </c>
      <c r="Y42" s="277" t="str">
        <f t="shared" si="12"/>
        <v/>
      </c>
      <c r="Z42" s="277" t="str">
        <f t="shared" si="12"/>
        <v/>
      </c>
      <c r="AA42" s="277" t="str">
        <f t="shared" si="12"/>
        <v/>
      </c>
      <c r="AB42" s="277" t="str">
        <f t="shared" si="12"/>
        <v/>
      </c>
      <c r="AC42" s="12" t="str">
        <f t="shared" si="12"/>
        <v/>
      </c>
      <c r="AD42" s="12">
        <f t="shared" si="1"/>
        <v>0</v>
      </c>
      <c r="AE42" s="12">
        <f t="shared" si="2"/>
        <v>0</v>
      </c>
      <c r="AF42" s="11" t="str">
        <f t="shared" si="3"/>
        <v>0 - 0</v>
      </c>
    </row>
    <row r="43" spans="1:32" x14ac:dyDescent="0.2">
      <c r="A43" s="128" t="str">
        <f>'1 Basis vragenformulier'!A60</f>
        <v>H1</v>
      </c>
      <c r="B43" s="128" t="str">
        <f>'1 Basis vragenformulier'!B60</f>
        <v>Het netwerk boekt voldoende voortgang.</v>
      </c>
      <c r="C43" s="282"/>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37" t="e">
        <f>AVERAGEIF(D43:AB43,"&gt;0",D43:AB43)</f>
        <v>#DIV/0!</v>
      </c>
      <c r="AD43" s="37">
        <f t="shared" si="1"/>
        <v>0</v>
      </c>
      <c r="AE43" s="37">
        <f t="shared" si="2"/>
        <v>0</v>
      </c>
      <c r="AF43" s="38" t="str">
        <f t="shared" si="3"/>
        <v>0 - 0</v>
      </c>
    </row>
    <row r="44" spans="1:32" x14ac:dyDescent="0.2">
      <c r="A44" s="128" t="str">
        <f>'1 Basis vragenformulier'!A61</f>
        <v>H2</v>
      </c>
      <c r="B44" s="126" t="str">
        <f>'1 Basis vragenformulier'!B61</f>
        <v>De activiteiten in het netwerk (bijv. bijeenkomsten) dragen bij aan de ambitie van het netwerk.</v>
      </c>
      <c r="C44" s="283"/>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37" t="e">
        <f>AVERAGEIF(D44:AB44,"&gt;0",D44:AB44)</f>
        <v>#DIV/0!</v>
      </c>
      <c r="AD44" s="37">
        <f t="shared" si="1"/>
        <v>0</v>
      </c>
      <c r="AE44" s="37">
        <f t="shared" si="2"/>
        <v>0</v>
      </c>
      <c r="AF44" s="38" t="str">
        <f t="shared" si="3"/>
        <v>0 - 0</v>
      </c>
    </row>
    <row r="45" spans="1:32" s="68" customFormat="1" ht="13.5" customHeight="1" x14ac:dyDescent="0.2">
      <c r="A45" s="130" t="str">
        <f>'1 Basis vragenformulier'!A62</f>
        <v>I. Samenstelling</v>
      </c>
      <c r="B45" s="130" t="str">
        <f>'1 Basis vragenformulier'!B62</f>
        <v>De juiste partijen zijn in het netwerk betrokken.</v>
      </c>
      <c r="C45" s="277" t="str">
        <f>IFERROR(AVERAGE(C46,C47,C48),"")</f>
        <v/>
      </c>
      <c r="D45" s="277" t="str">
        <f t="shared" ref="D45:AC45" si="13">IFERROR(AVERAGE(D46,D47,D48),"")</f>
        <v/>
      </c>
      <c r="E45" s="277" t="str">
        <f t="shared" si="13"/>
        <v/>
      </c>
      <c r="F45" s="277" t="str">
        <f t="shared" si="13"/>
        <v/>
      </c>
      <c r="G45" s="277" t="str">
        <f t="shared" si="13"/>
        <v/>
      </c>
      <c r="H45" s="277" t="str">
        <f t="shared" si="13"/>
        <v/>
      </c>
      <c r="I45" s="277" t="str">
        <f t="shared" si="13"/>
        <v/>
      </c>
      <c r="J45" s="277" t="str">
        <f t="shared" si="13"/>
        <v/>
      </c>
      <c r="K45" s="277" t="str">
        <f t="shared" si="13"/>
        <v/>
      </c>
      <c r="L45" s="277" t="str">
        <f t="shared" si="13"/>
        <v/>
      </c>
      <c r="M45" s="277" t="str">
        <f t="shared" si="13"/>
        <v/>
      </c>
      <c r="N45" s="277" t="str">
        <f t="shared" si="13"/>
        <v/>
      </c>
      <c r="O45" s="277" t="str">
        <f t="shared" si="13"/>
        <v/>
      </c>
      <c r="P45" s="277" t="str">
        <f t="shared" si="13"/>
        <v/>
      </c>
      <c r="Q45" s="277" t="str">
        <f t="shared" si="13"/>
        <v/>
      </c>
      <c r="R45" s="277" t="str">
        <f t="shared" si="13"/>
        <v/>
      </c>
      <c r="S45" s="277" t="str">
        <f t="shared" si="13"/>
        <v/>
      </c>
      <c r="T45" s="277" t="str">
        <f t="shared" si="13"/>
        <v/>
      </c>
      <c r="U45" s="277" t="str">
        <f t="shared" si="13"/>
        <v/>
      </c>
      <c r="V45" s="277" t="str">
        <f t="shared" si="13"/>
        <v/>
      </c>
      <c r="W45" s="277" t="str">
        <f t="shared" si="13"/>
        <v/>
      </c>
      <c r="X45" s="277" t="str">
        <f t="shared" si="13"/>
        <v/>
      </c>
      <c r="Y45" s="277" t="str">
        <f t="shared" si="13"/>
        <v/>
      </c>
      <c r="Z45" s="277" t="str">
        <f t="shared" si="13"/>
        <v/>
      </c>
      <c r="AA45" s="277" t="str">
        <f t="shared" si="13"/>
        <v/>
      </c>
      <c r="AB45" s="277" t="str">
        <f t="shared" si="13"/>
        <v/>
      </c>
      <c r="AC45" s="14" t="str">
        <f t="shared" si="13"/>
        <v/>
      </c>
      <c r="AD45" s="14">
        <f t="shared" si="1"/>
        <v>0</v>
      </c>
      <c r="AE45" s="14">
        <f t="shared" si="2"/>
        <v>0</v>
      </c>
      <c r="AF45" s="13" t="str">
        <f t="shared" si="3"/>
        <v>0 - 0</v>
      </c>
    </row>
    <row r="46" spans="1:32" x14ac:dyDescent="0.2">
      <c r="A46" s="131" t="str">
        <f>'1 Basis vragenformulier'!A63</f>
        <v>I1</v>
      </c>
      <c r="B46" s="132" t="str">
        <f>'1 Basis vragenformulier'!B63</f>
        <v xml:space="preserve">Het huidige netwerk is in staat om zelf oplossingen te vinden bij problemen. </v>
      </c>
      <c r="C46" s="2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39" t="e">
        <f>AVERAGEIF(D46:AB46,"&gt;0",D46:AB46)</f>
        <v>#DIV/0!</v>
      </c>
      <c r="AD46" s="39">
        <f t="shared" si="1"/>
        <v>0</v>
      </c>
      <c r="AE46" s="39">
        <f t="shared" si="2"/>
        <v>0</v>
      </c>
      <c r="AF46" s="40" t="str">
        <f t="shared" si="3"/>
        <v>0 - 0</v>
      </c>
    </row>
    <row r="47" spans="1:32" x14ac:dyDescent="0.2">
      <c r="A47" s="131" t="str">
        <f>'1 Basis vragenformulier'!A64</f>
        <v>I2</v>
      </c>
      <c r="B47" s="132" t="str">
        <f>'1 Basis vragenformulier'!B64</f>
        <v>In het netwerk zijn de juiste partners betrokken om de ambitie van het netwerk te realiseren.</v>
      </c>
      <c r="C47" s="28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39" t="e">
        <f>AVERAGEIF(D47:AB47,"&gt;0",D47:AB47)</f>
        <v>#DIV/0!</v>
      </c>
      <c r="AD47" s="39">
        <f t="shared" si="1"/>
        <v>0</v>
      </c>
      <c r="AE47" s="39">
        <f t="shared" si="2"/>
        <v>0</v>
      </c>
      <c r="AF47" s="40" t="str">
        <f t="shared" si="3"/>
        <v>0 - 0</v>
      </c>
    </row>
    <row r="48" spans="1:32" s="84" customFormat="1" x14ac:dyDescent="0.2">
      <c r="A48" s="131" t="str">
        <f>'1 Basis vragenformulier'!A65</f>
        <v>I3</v>
      </c>
      <c r="B48" s="132" t="str">
        <f>'1 Basis vragenformulier'!B65</f>
        <v>De partners in het netwerk zijn voldoende divers.</v>
      </c>
      <c r="C48" s="284"/>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60" t="e">
        <f>AVERAGEIF(D48:AB48,"&gt;0",D48:AB48)</f>
        <v>#DIV/0!</v>
      </c>
      <c r="AD48" s="60">
        <f t="shared" si="1"/>
        <v>0</v>
      </c>
      <c r="AE48" s="60">
        <f t="shared" si="2"/>
        <v>0</v>
      </c>
      <c r="AF48" s="20" t="str">
        <f t="shared" si="3"/>
        <v>0 - 0</v>
      </c>
    </row>
    <row r="49" spans="1:33" s="70" customFormat="1" x14ac:dyDescent="0.2">
      <c r="A49" s="48"/>
      <c r="B49" s="22" t="str">
        <f>'1 Basis vragenformulier'!B104</f>
        <v>De samenwerking in het netwerk verloopt over het algemeen naar tevredenheid.</v>
      </c>
      <c r="C49" s="285"/>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41" t="e">
        <f>AVERAGEIF(D49:AB49,"&gt;0",D49:AB49)</f>
        <v>#DIV/0!</v>
      </c>
      <c r="AD49" s="41">
        <f t="shared" si="1"/>
        <v>0</v>
      </c>
      <c r="AE49" s="41">
        <f t="shared" si="2"/>
        <v>0</v>
      </c>
      <c r="AF49" s="41" t="str">
        <f t="shared" si="3"/>
        <v>0 - 0</v>
      </c>
      <c r="AG49" s="70" t="s">
        <v>42</v>
      </c>
    </row>
    <row r="50" spans="1:33" x14ac:dyDescent="0.2">
      <c r="B50" s="61"/>
      <c r="C50" s="61"/>
      <c r="AF50" s="2" t="str">
        <f t="shared" si="3"/>
        <v xml:space="preserve"> - </v>
      </c>
    </row>
    <row r="51" spans="1:33" s="70" customFormat="1" ht="25.5" x14ac:dyDescent="0.2">
      <c r="A51" s="48"/>
      <c r="B51" s="22" t="s">
        <v>14</v>
      </c>
      <c r="C51" s="41" t="str">
        <f t="shared" ref="C51:AC51" si="14">IFERROR(AVERAGE(C45,C42,C37,C31,C26,C21,C15,C11,C6),"")</f>
        <v/>
      </c>
      <c r="D51" s="41" t="str">
        <f t="shared" si="14"/>
        <v/>
      </c>
      <c r="E51" s="41" t="str">
        <f t="shared" si="14"/>
        <v/>
      </c>
      <c r="F51" s="41" t="str">
        <f t="shared" si="14"/>
        <v/>
      </c>
      <c r="G51" s="41" t="str">
        <f t="shared" si="14"/>
        <v/>
      </c>
      <c r="H51" s="41" t="str">
        <f t="shared" si="14"/>
        <v/>
      </c>
      <c r="I51" s="41" t="str">
        <f t="shared" si="14"/>
        <v/>
      </c>
      <c r="J51" s="41" t="str">
        <f t="shared" si="14"/>
        <v/>
      </c>
      <c r="K51" s="41" t="str">
        <f t="shared" si="14"/>
        <v/>
      </c>
      <c r="L51" s="41" t="str">
        <f t="shared" si="14"/>
        <v/>
      </c>
      <c r="M51" s="41" t="str">
        <f t="shared" si="14"/>
        <v/>
      </c>
      <c r="N51" s="41" t="str">
        <f t="shared" si="14"/>
        <v/>
      </c>
      <c r="O51" s="41" t="str">
        <f t="shared" si="14"/>
        <v/>
      </c>
      <c r="P51" s="41" t="str">
        <f t="shared" si="14"/>
        <v/>
      </c>
      <c r="Q51" s="41" t="str">
        <f t="shared" si="14"/>
        <v/>
      </c>
      <c r="R51" s="41" t="str">
        <f t="shared" si="14"/>
        <v/>
      </c>
      <c r="S51" s="41" t="str">
        <f t="shared" si="14"/>
        <v/>
      </c>
      <c r="T51" s="41" t="str">
        <f t="shared" si="14"/>
        <v/>
      </c>
      <c r="U51" s="41" t="str">
        <f t="shared" si="14"/>
        <v/>
      </c>
      <c r="V51" s="41" t="str">
        <f t="shared" si="14"/>
        <v/>
      </c>
      <c r="W51" s="41" t="str">
        <f t="shared" si="14"/>
        <v/>
      </c>
      <c r="X51" s="41" t="str">
        <f t="shared" si="14"/>
        <v/>
      </c>
      <c r="Y51" s="41" t="str">
        <f t="shared" si="14"/>
        <v/>
      </c>
      <c r="Z51" s="41" t="str">
        <f t="shared" si="14"/>
        <v/>
      </c>
      <c r="AA51" s="41" t="str">
        <f t="shared" si="14"/>
        <v/>
      </c>
      <c r="AB51" s="41" t="str">
        <f t="shared" si="14"/>
        <v/>
      </c>
      <c r="AC51" s="41" t="str">
        <f t="shared" si="14"/>
        <v/>
      </c>
      <c r="AD51" s="41">
        <f>ROUND(MIN(D51:AB51),1)</f>
        <v>0</v>
      </c>
      <c r="AE51" s="41">
        <f t="shared" ref="AE51" si="15">ROUND(MAX(D51:AB51),1)</f>
        <v>0</v>
      </c>
      <c r="AF51" s="41" t="str">
        <f t="shared" si="3"/>
        <v>0 - 0</v>
      </c>
    </row>
    <row r="52" spans="1:33" x14ac:dyDescent="0.2">
      <c r="E52" s="86"/>
      <c r="F52" s="86"/>
      <c r="G52" s="86"/>
      <c r="H52" s="86"/>
      <c r="I52" s="86"/>
      <c r="J52" s="86"/>
      <c r="K52" s="86"/>
      <c r="L52" s="86"/>
      <c r="M52" s="86"/>
    </row>
    <row r="53" spans="1:33" x14ac:dyDescent="0.2">
      <c r="B53" s="287" t="s">
        <v>177</v>
      </c>
    </row>
    <row r="54" spans="1:33" x14ac:dyDescent="0.2">
      <c r="B54" s="287" t="s">
        <v>178</v>
      </c>
    </row>
    <row r="55" spans="1:33" ht="25.5" x14ac:dyDescent="0.2">
      <c r="B55" s="286" t="s">
        <v>368</v>
      </c>
    </row>
    <row r="56" spans="1:33" ht="25.5" x14ac:dyDescent="0.2">
      <c r="B56" s="286" t="s">
        <v>369</v>
      </c>
    </row>
    <row r="57" spans="1:33" ht="25.5" x14ac:dyDescent="0.2">
      <c r="B57" s="286" t="s">
        <v>188</v>
      </c>
    </row>
  </sheetData>
  <sheetProtection sheet="1" objects="1" scenarios="1"/>
  <pageMargins left="0.70866141732283472" right="0.70866141732283472" top="0.59055118110236227" bottom="0.47244094488188981" header="0.19685039370078741" footer="0.31496062992125984"/>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9" tint="0.39997558519241921"/>
  </sheetPr>
  <dimension ref="A1:AF44"/>
  <sheetViews>
    <sheetView workbookViewId="0">
      <pane xSplit="2" ySplit="4" topLeftCell="C5" activePane="bottomRight" state="frozen"/>
      <selection activeCell="A14" sqref="A14:B15"/>
      <selection pane="topRight" activeCell="A14" sqref="A14:B15"/>
      <selection pane="bottomLeft" activeCell="A14" sqref="A14:B15"/>
      <selection pane="bottomRight" activeCell="A6" sqref="A6"/>
    </sheetView>
  </sheetViews>
  <sheetFormatPr defaultRowHeight="12.75" outlineLevelCol="1" x14ac:dyDescent="0.2"/>
  <cols>
    <col min="1" max="1" width="7.85546875" style="133" customWidth="1"/>
    <col min="2" max="2" width="81.7109375" style="50" customWidth="1"/>
    <col min="3" max="3" width="17.5703125" style="50" customWidth="1"/>
    <col min="4" max="13" width="17.7109375" style="32" customWidth="1"/>
    <col min="14" max="28" width="17.7109375" style="32" customWidth="1" outlineLevel="1"/>
    <col min="29" max="31" width="15.7109375" style="2" customWidth="1"/>
    <col min="32" max="32" width="9.85546875" style="62" bestFit="1" customWidth="1"/>
    <col min="33" max="16384" width="9.140625" style="96"/>
  </cols>
  <sheetData>
    <row r="1" spans="1:32" x14ac:dyDescent="0.2">
      <c r="A1" s="143" t="s">
        <v>8</v>
      </c>
    </row>
    <row r="2" spans="1:32" s="68" customFormat="1" x14ac:dyDescent="0.2">
      <c r="A2" s="134"/>
      <c r="B2" s="8" t="s">
        <v>6</v>
      </c>
      <c r="C2" s="275" t="s">
        <v>176</v>
      </c>
      <c r="D2" s="11">
        <v>1</v>
      </c>
      <c r="E2" s="11">
        <v>2</v>
      </c>
      <c r="F2" s="11">
        <v>3</v>
      </c>
      <c r="G2" s="11">
        <v>4</v>
      </c>
      <c r="H2" s="11">
        <v>5</v>
      </c>
      <c r="I2" s="11">
        <v>6</v>
      </c>
      <c r="J2" s="11">
        <v>7</v>
      </c>
      <c r="K2" s="11">
        <v>8</v>
      </c>
      <c r="L2" s="11">
        <v>9</v>
      </c>
      <c r="M2" s="11">
        <v>10</v>
      </c>
      <c r="N2" s="11">
        <v>11</v>
      </c>
      <c r="O2" s="11">
        <v>12</v>
      </c>
      <c r="P2" s="11">
        <v>13</v>
      </c>
      <c r="Q2" s="11">
        <v>14</v>
      </c>
      <c r="R2" s="11">
        <v>15</v>
      </c>
      <c r="S2" s="11">
        <v>16</v>
      </c>
      <c r="T2" s="11">
        <v>17</v>
      </c>
      <c r="U2" s="11">
        <v>18</v>
      </c>
      <c r="V2" s="11">
        <v>19</v>
      </c>
      <c r="W2" s="11">
        <v>20</v>
      </c>
      <c r="X2" s="11">
        <v>21</v>
      </c>
      <c r="Y2" s="11">
        <v>22</v>
      </c>
      <c r="Z2" s="11">
        <v>23</v>
      </c>
      <c r="AA2" s="11">
        <v>24</v>
      </c>
      <c r="AB2" s="11">
        <v>25</v>
      </c>
      <c r="AC2" s="11" t="s">
        <v>1</v>
      </c>
      <c r="AD2" s="11" t="s">
        <v>2</v>
      </c>
      <c r="AE2" s="11" t="s">
        <v>3</v>
      </c>
      <c r="AF2" s="12" t="s">
        <v>4</v>
      </c>
    </row>
    <row r="3" spans="1:32" x14ac:dyDescent="0.2">
      <c r="A3" s="134"/>
      <c r="B3" s="8" t="s">
        <v>0</v>
      </c>
      <c r="C3" s="276"/>
      <c r="D3" s="500" t="s">
        <v>428</v>
      </c>
      <c r="E3" s="500" t="s">
        <v>428</v>
      </c>
      <c r="F3" s="29"/>
      <c r="G3" s="29"/>
      <c r="H3" s="29"/>
      <c r="I3" s="29"/>
      <c r="J3" s="29"/>
      <c r="K3" s="29"/>
      <c r="L3" s="29"/>
      <c r="M3" s="29"/>
      <c r="N3" s="29"/>
      <c r="O3" s="29"/>
      <c r="P3" s="29"/>
      <c r="Q3" s="29"/>
      <c r="R3" s="29"/>
      <c r="S3" s="29"/>
      <c r="T3" s="29"/>
      <c r="U3" s="29"/>
      <c r="V3" s="29"/>
      <c r="W3" s="29"/>
      <c r="X3" s="29"/>
      <c r="Y3" s="29"/>
      <c r="Z3" s="29"/>
      <c r="AA3" s="29"/>
      <c r="AB3" s="29"/>
      <c r="AC3" s="33"/>
      <c r="AD3" s="33"/>
      <c r="AE3" s="33"/>
      <c r="AF3" s="63"/>
    </row>
    <row r="4" spans="1:32" ht="27.75" customHeight="1" x14ac:dyDescent="0.2">
      <c r="A4" s="134"/>
      <c r="B4" s="8" t="s">
        <v>7</v>
      </c>
      <c r="C4" s="276" t="s">
        <v>175</v>
      </c>
      <c r="D4" s="29"/>
      <c r="E4" s="29"/>
      <c r="F4" s="29"/>
      <c r="G4" s="29"/>
      <c r="H4" s="29"/>
      <c r="I4" s="29"/>
      <c r="J4" s="29"/>
      <c r="K4" s="29"/>
      <c r="L4" s="29"/>
      <c r="M4" s="29"/>
      <c r="N4" s="29"/>
      <c r="O4" s="29"/>
      <c r="P4" s="29"/>
      <c r="Q4" s="29"/>
      <c r="R4" s="29"/>
      <c r="S4" s="29"/>
      <c r="T4" s="29"/>
      <c r="U4" s="29"/>
      <c r="V4" s="29"/>
      <c r="W4" s="29"/>
      <c r="X4" s="29"/>
      <c r="Y4" s="29"/>
      <c r="Z4" s="29"/>
      <c r="AA4" s="29"/>
      <c r="AB4" s="29"/>
      <c r="AC4" s="33"/>
      <c r="AD4" s="33"/>
      <c r="AE4" s="33"/>
      <c r="AF4" s="63"/>
    </row>
    <row r="5" spans="1:32" x14ac:dyDescent="0.2">
      <c r="A5" s="135"/>
      <c r="B5" s="28"/>
      <c r="C5" s="28"/>
      <c r="D5" s="30"/>
      <c r="E5" s="30"/>
      <c r="F5" s="30"/>
      <c r="G5" s="30"/>
      <c r="H5" s="30"/>
      <c r="I5" s="30"/>
      <c r="J5" s="30"/>
      <c r="K5" s="30"/>
      <c r="L5" s="30"/>
      <c r="M5" s="30"/>
      <c r="N5" s="30"/>
      <c r="O5" s="30"/>
      <c r="P5" s="30"/>
      <c r="Q5" s="30"/>
      <c r="R5" s="30"/>
      <c r="S5" s="30"/>
      <c r="T5" s="30"/>
      <c r="U5" s="30"/>
      <c r="V5" s="30"/>
      <c r="W5" s="30"/>
      <c r="X5" s="30"/>
      <c r="Y5" s="30"/>
      <c r="Z5" s="30"/>
      <c r="AA5" s="30"/>
      <c r="AB5" s="30"/>
      <c r="AC5" s="34"/>
      <c r="AD5" s="34"/>
      <c r="AE5" s="34"/>
      <c r="AF5" s="64"/>
    </row>
    <row r="6" spans="1:32" s="68" customFormat="1" ht="63.75" x14ac:dyDescent="0.2">
      <c r="A6" s="136" t="str">
        <f>'1 Basis vragenformulier'!A70</f>
        <v>J. 'Fysieke' mijlpalen</v>
      </c>
      <c r="B6" s="136" t="str">
        <f>'1 Basis vragenformulier'!B70</f>
        <v>De opbrengsten van het netwerk leiden tot waarneembare veranderingen in de maatschappij.</v>
      </c>
      <c r="C6" s="277" t="str">
        <f>IFERROR(AVERAGE(C7,C8,C9),"")</f>
        <v/>
      </c>
      <c r="D6" s="277" t="str">
        <f t="shared" ref="D6:AC6" si="0">IFERROR(AVERAGE(D7,D8,D9),"")</f>
        <v/>
      </c>
      <c r="E6" s="277" t="str">
        <f t="shared" si="0"/>
        <v/>
      </c>
      <c r="F6" s="277" t="str">
        <f t="shared" si="0"/>
        <v/>
      </c>
      <c r="G6" s="277" t="str">
        <f t="shared" si="0"/>
        <v/>
      </c>
      <c r="H6" s="277" t="str">
        <f t="shared" si="0"/>
        <v/>
      </c>
      <c r="I6" s="277" t="str">
        <f t="shared" si="0"/>
        <v/>
      </c>
      <c r="J6" s="277" t="str">
        <f t="shared" si="0"/>
        <v/>
      </c>
      <c r="K6" s="277" t="str">
        <f t="shared" si="0"/>
        <v/>
      </c>
      <c r="L6" s="277" t="str">
        <f t="shared" si="0"/>
        <v/>
      </c>
      <c r="M6" s="277" t="str">
        <f t="shared" si="0"/>
        <v/>
      </c>
      <c r="N6" s="277" t="str">
        <f t="shared" si="0"/>
        <v/>
      </c>
      <c r="O6" s="277" t="str">
        <f t="shared" si="0"/>
        <v/>
      </c>
      <c r="P6" s="277" t="str">
        <f t="shared" si="0"/>
        <v/>
      </c>
      <c r="Q6" s="277" t="str">
        <f t="shared" si="0"/>
        <v/>
      </c>
      <c r="R6" s="277" t="str">
        <f t="shared" si="0"/>
        <v/>
      </c>
      <c r="S6" s="277" t="str">
        <f t="shared" si="0"/>
        <v/>
      </c>
      <c r="T6" s="277" t="str">
        <f t="shared" si="0"/>
        <v/>
      </c>
      <c r="U6" s="277" t="str">
        <f t="shared" si="0"/>
        <v/>
      </c>
      <c r="V6" s="277" t="str">
        <f t="shared" si="0"/>
        <v/>
      </c>
      <c r="W6" s="277" t="str">
        <f t="shared" si="0"/>
        <v/>
      </c>
      <c r="X6" s="277" t="str">
        <f t="shared" si="0"/>
        <v/>
      </c>
      <c r="Y6" s="277" t="str">
        <f t="shared" si="0"/>
        <v/>
      </c>
      <c r="Z6" s="277" t="str">
        <f t="shared" si="0"/>
        <v/>
      </c>
      <c r="AA6" s="277" t="str">
        <f t="shared" si="0"/>
        <v/>
      </c>
      <c r="AB6" s="277" t="str">
        <f t="shared" si="0"/>
        <v/>
      </c>
      <c r="AC6" s="10" t="str">
        <f t="shared" si="0"/>
        <v/>
      </c>
      <c r="AD6" s="10">
        <f t="shared" ref="AD6:AD35" si="1">ROUND(MIN(D6:AB6),1)</f>
        <v>0</v>
      </c>
      <c r="AE6" s="10">
        <f t="shared" ref="AE6:AE35" si="2">ROUND(MAX(D6:AB6),1)</f>
        <v>0</v>
      </c>
      <c r="AF6" s="10" t="str">
        <f>CONCATENATE(AD6," - ",AE6)</f>
        <v>0 - 0</v>
      </c>
    </row>
    <row r="7" spans="1:32" x14ac:dyDescent="0.2">
      <c r="A7" s="137" t="str">
        <f>'1 Basis vragenformulier'!A71</f>
        <v>J1</v>
      </c>
      <c r="B7" s="137" t="str">
        <f>'1 Basis vragenformulier'!B71</f>
        <v>De afgesproken doelen van het netwerk worden (naar verwachting) gerealiseerd.</v>
      </c>
      <c r="C7" s="137"/>
      <c r="D7" s="16"/>
      <c r="E7" s="16"/>
      <c r="F7" s="16"/>
      <c r="G7" s="16"/>
      <c r="H7" s="16"/>
      <c r="I7" s="16"/>
      <c r="J7" s="16"/>
      <c r="K7" s="16"/>
      <c r="L7" s="16"/>
      <c r="M7" s="16"/>
      <c r="N7" s="16"/>
      <c r="O7" s="16"/>
      <c r="P7" s="16"/>
      <c r="Q7" s="16"/>
      <c r="R7" s="16"/>
      <c r="S7" s="16"/>
      <c r="T7" s="16"/>
      <c r="U7" s="16"/>
      <c r="V7" s="16"/>
      <c r="W7" s="16"/>
      <c r="X7" s="16"/>
      <c r="Y7" s="16"/>
      <c r="Z7" s="16"/>
      <c r="AA7" s="16"/>
      <c r="AB7" s="16"/>
      <c r="AC7" s="35" t="e">
        <f>AVERAGEIF(D7:AB7,"&gt;0",D7:AB7)</f>
        <v>#DIV/0!</v>
      </c>
      <c r="AD7" s="35">
        <f t="shared" si="1"/>
        <v>0</v>
      </c>
      <c r="AE7" s="35">
        <f t="shared" si="2"/>
        <v>0</v>
      </c>
      <c r="AF7" s="35" t="str">
        <f t="shared" ref="AF7:AF37" si="3">CONCATENATE(AD7," - ",AE7)</f>
        <v>0 - 0</v>
      </c>
    </row>
    <row r="8" spans="1:32" x14ac:dyDescent="0.2">
      <c r="A8" s="137" t="str">
        <f>'1 Basis vragenformulier'!A72</f>
        <v>J2</v>
      </c>
      <c r="B8" s="137" t="str">
        <f>'1 Basis vragenformulier'!B72</f>
        <v>Ik ben tevreden over de (fysieke) opbrengsten tot nu toe.</v>
      </c>
      <c r="C8" s="137"/>
      <c r="D8" s="16"/>
      <c r="E8" s="16"/>
      <c r="F8" s="16"/>
      <c r="G8" s="16"/>
      <c r="H8" s="16"/>
      <c r="I8" s="16"/>
      <c r="J8" s="16"/>
      <c r="K8" s="16"/>
      <c r="L8" s="16"/>
      <c r="M8" s="16"/>
      <c r="N8" s="16"/>
      <c r="O8" s="16"/>
      <c r="P8" s="16"/>
      <c r="Q8" s="16"/>
      <c r="R8" s="16"/>
      <c r="S8" s="16"/>
      <c r="T8" s="16"/>
      <c r="U8" s="16"/>
      <c r="V8" s="16"/>
      <c r="W8" s="16"/>
      <c r="X8" s="16"/>
      <c r="Y8" s="16"/>
      <c r="Z8" s="16"/>
      <c r="AA8" s="16"/>
      <c r="AB8" s="16"/>
      <c r="AC8" s="35" t="e">
        <f t="shared" ref="AC8:AC9" si="4">AVERAGEIF(D8:AB8,"&gt;0",D8:AB8)</f>
        <v>#DIV/0!</v>
      </c>
      <c r="AD8" s="35">
        <f t="shared" si="1"/>
        <v>0</v>
      </c>
      <c r="AE8" s="35">
        <f t="shared" si="2"/>
        <v>0</v>
      </c>
      <c r="AF8" s="35" t="str">
        <f t="shared" si="3"/>
        <v>0 - 0</v>
      </c>
    </row>
    <row r="9" spans="1:32" x14ac:dyDescent="0.2">
      <c r="A9" s="137" t="str">
        <f>'1 Basis vragenformulier'!A73</f>
        <v>J3</v>
      </c>
      <c r="B9" s="137" t="str">
        <f>'1 Basis vragenformulier'!B73</f>
        <v xml:space="preserve">De omgeving (bijv. gebruikers en burgers) merkt iets van de opbrengsten van het netwerk. </v>
      </c>
      <c r="C9" s="137"/>
      <c r="D9" s="16"/>
      <c r="E9" s="16"/>
      <c r="F9" s="16"/>
      <c r="G9" s="16"/>
      <c r="H9" s="16"/>
      <c r="I9" s="16"/>
      <c r="J9" s="16"/>
      <c r="K9" s="16"/>
      <c r="L9" s="16"/>
      <c r="M9" s="16"/>
      <c r="N9" s="16"/>
      <c r="O9" s="16"/>
      <c r="P9" s="16"/>
      <c r="Q9" s="16"/>
      <c r="R9" s="16"/>
      <c r="S9" s="16"/>
      <c r="T9" s="16"/>
      <c r="U9" s="16"/>
      <c r="V9" s="16"/>
      <c r="W9" s="16"/>
      <c r="X9" s="16"/>
      <c r="Y9" s="16"/>
      <c r="Z9" s="16"/>
      <c r="AA9" s="16"/>
      <c r="AB9" s="16"/>
      <c r="AC9" s="35" t="e">
        <f t="shared" si="4"/>
        <v>#DIV/0!</v>
      </c>
      <c r="AD9" s="35">
        <f t="shared" si="1"/>
        <v>0</v>
      </c>
      <c r="AE9" s="35">
        <f t="shared" si="2"/>
        <v>0</v>
      </c>
      <c r="AF9" s="35" t="str">
        <f t="shared" si="3"/>
        <v>0 - 0</v>
      </c>
    </row>
    <row r="10" spans="1:32" s="68" customFormat="1" ht="13.5" customHeight="1" x14ac:dyDescent="0.2">
      <c r="A10" s="134" t="str">
        <f>'1 Basis vragenformulier'!A74</f>
        <v>K. Tussenproducten</v>
      </c>
      <c r="B10" s="134" t="str">
        <f>'1 Basis vragenformulier'!B74</f>
        <v xml:space="preserve">Er zijn producten of randvoorwaarden gerealiseerd die oplijnen naar de ‘fysieke’ mijlpalen. </v>
      </c>
      <c r="C10" s="277" t="str">
        <f>IFERROR(AVERAGE(C11,C12),"")</f>
        <v/>
      </c>
      <c r="D10" s="277" t="str">
        <f t="shared" ref="D10:AC10" si="5">IFERROR(AVERAGE(D11,D12),"")</f>
        <v/>
      </c>
      <c r="E10" s="277" t="str">
        <f t="shared" si="5"/>
        <v/>
      </c>
      <c r="F10" s="277" t="str">
        <f t="shared" si="5"/>
        <v/>
      </c>
      <c r="G10" s="277" t="str">
        <f t="shared" si="5"/>
        <v/>
      </c>
      <c r="H10" s="277" t="str">
        <f t="shared" si="5"/>
        <v/>
      </c>
      <c r="I10" s="277" t="str">
        <f t="shared" si="5"/>
        <v/>
      </c>
      <c r="J10" s="277" t="str">
        <f t="shared" si="5"/>
        <v/>
      </c>
      <c r="K10" s="277" t="str">
        <f t="shared" si="5"/>
        <v/>
      </c>
      <c r="L10" s="277" t="str">
        <f t="shared" si="5"/>
        <v/>
      </c>
      <c r="M10" s="277" t="str">
        <f t="shared" si="5"/>
        <v/>
      </c>
      <c r="N10" s="277" t="str">
        <f t="shared" si="5"/>
        <v/>
      </c>
      <c r="O10" s="277" t="str">
        <f t="shared" si="5"/>
        <v/>
      </c>
      <c r="P10" s="277" t="str">
        <f t="shared" si="5"/>
        <v/>
      </c>
      <c r="Q10" s="277" t="str">
        <f t="shared" si="5"/>
        <v/>
      </c>
      <c r="R10" s="277" t="str">
        <f t="shared" si="5"/>
        <v/>
      </c>
      <c r="S10" s="277" t="str">
        <f t="shared" si="5"/>
        <v/>
      </c>
      <c r="T10" s="277" t="str">
        <f t="shared" si="5"/>
        <v/>
      </c>
      <c r="U10" s="277" t="str">
        <f t="shared" si="5"/>
        <v/>
      </c>
      <c r="V10" s="277" t="str">
        <f t="shared" si="5"/>
        <v/>
      </c>
      <c r="W10" s="277" t="str">
        <f t="shared" si="5"/>
        <v/>
      </c>
      <c r="X10" s="277" t="str">
        <f t="shared" si="5"/>
        <v/>
      </c>
      <c r="Y10" s="277" t="str">
        <f t="shared" si="5"/>
        <v/>
      </c>
      <c r="Z10" s="277" t="str">
        <f t="shared" si="5"/>
        <v/>
      </c>
      <c r="AA10" s="277" t="str">
        <f t="shared" si="5"/>
        <v/>
      </c>
      <c r="AB10" s="277" t="str">
        <f t="shared" si="5"/>
        <v/>
      </c>
      <c r="AC10" s="12" t="str">
        <f t="shared" si="5"/>
        <v/>
      </c>
      <c r="AD10" s="12">
        <f t="shared" si="1"/>
        <v>0</v>
      </c>
      <c r="AE10" s="12">
        <f t="shared" si="2"/>
        <v>0</v>
      </c>
      <c r="AF10" s="12" t="str">
        <f t="shared" si="3"/>
        <v>0 - 0</v>
      </c>
    </row>
    <row r="11" spans="1:32" ht="25.5" x14ac:dyDescent="0.2">
      <c r="A11" s="138" t="str">
        <f>'1 Basis vragenformulier'!A75</f>
        <v>K1</v>
      </c>
      <c r="B11" s="138" t="str">
        <f>'1 Basis vragenformulier'!B75</f>
        <v>Het netwerk heeft relevante tussenproducten gerealiseerd (bijv. een samenwerkingsovereenkomst, business case, onderzoeksrapport).</v>
      </c>
      <c r="C11" s="13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37" t="e">
        <f t="shared" ref="AC11:AC12" si="6">AVERAGEIF(D11:AB11,"&gt;0",D11:AB11)</f>
        <v>#DIV/0!</v>
      </c>
      <c r="AD11" s="37">
        <f t="shared" si="1"/>
        <v>0</v>
      </c>
      <c r="AE11" s="37">
        <f t="shared" si="2"/>
        <v>0</v>
      </c>
      <c r="AF11" s="37" t="str">
        <f t="shared" si="3"/>
        <v>0 - 0</v>
      </c>
    </row>
    <row r="12" spans="1:32" x14ac:dyDescent="0.2">
      <c r="A12" s="138" t="str">
        <f>'1 Basis vragenformulier'!A76</f>
        <v>K2</v>
      </c>
      <c r="B12" s="138" t="str">
        <f>'1 Basis vragenformulier'!B76</f>
        <v>Het netwerk zorgt dat nieuwe initiatieven van de grond af komen.</v>
      </c>
      <c r="C12" s="13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37" t="e">
        <f t="shared" si="6"/>
        <v>#DIV/0!</v>
      </c>
      <c r="AD12" s="37">
        <f t="shared" si="1"/>
        <v>0</v>
      </c>
      <c r="AE12" s="37">
        <f t="shared" si="2"/>
        <v>0</v>
      </c>
      <c r="AF12" s="37" t="str">
        <f t="shared" si="3"/>
        <v>0 - 0</v>
      </c>
    </row>
    <row r="13" spans="1:32" s="68" customFormat="1" ht="13.5" customHeight="1" x14ac:dyDescent="0.2">
      <c r="A13" s="136" t="str">
        <f>'1 Basis vragenformulier'!A77</f>
        <v>L. Financiële resultaten</v>
      </c>
      <c r="B13" s="136" t="str">
        <f>'1 Basis vragenformulier'!B77</f>
        <v>De financiële resultaten zijn positief.</v>
      </c>
      <c r="C13" s="277" t="str">
        <f>IFERROR(AVERAGE(C14,C15,C16),"")</f>
        <v/>
      </c>
      <c r="D13" s="277" t="str">
        <f t="shared" ref="D13:AC13" si="7">IFERROR(AVERAGE(D14,D15,D16),"")</f>
        <v/>
      </c>
      <c r="E13" s="277" t="str">
        <f t="shared" si="7"/>
        <v/>
      </c>
      <c r="F13" s="277" t="str">
        <f t="shared" si="7"/>
        <v/>
      </c>
      <c r="G13" s="277" t="str">
        <f t="shared" si="7"/>
        <v/>
      </c>
      <c r="H13" s="277" t="str">
        <f t="shared" si="7"/>
        <v/>
      </c>
      <c r="I13" s="277" t="str">
        <f t="shared" si="7"/>
        <v/>
      </c>
      <c r="J13" s="277" t="str">
        <f t="shared" si="7"/>
        <v/>
      </c>
      <c r="K13" s="277" t="str">
        <f t="shared" si="7"/>
        <v/>
      </c>
      <c r="L13" s="277" t="str">
        <f t="shared" si="7"/>
        <v/>
      </c>
      <c r="M13" s="277" t="str">
        <f t="shared" si="7"/>
        <v/>
      </c>
      <c r="N13" s="277" t="str">
        <f t="shared" si="7"/>
        <v/>
      </c>
      <c r="O13" s="277" t="str">
        <f t="shared" si="7"/>
        <v/>
      </c>
      <c r="P13" s="277" t="str">
        <f t="shared" si="7"/>
        <v/>
      </c>
      <c r="Q13" s="277" t="str">
        <f t="shared" si="7"/>
        <v/>
      </c>
      <c r="R13" s="277" t="str">
        <f t="shared" si="7"/>
        <v/>
      </c>
      <c r="S13" s="277" t="str">
        <f t="shared" si="7"/>
        <v/>
      </c>
      <c r="T13" s="277" t="str">
        <f t="shared" si="7"/>
        <v/>
      </c>
      <c r="U13" s="277" t="str">
        <f t="shared" si="7"/>
        <v/>
      </c>
      <c r="V13" s="277" t="str">
        <f t="shared" si="7"/>
        <v/>
      </c>
      <c r="W13" s="277" t="str">
        <f t="shared" si="7"/>
        <v/>
      </c>
      <c r="X13" s="277" t="str">
        <f t="shared" si="7"/>
        <v/>
      </c>
      <c r="Y13" s="277" t="str">
        <f t="shared" si="7"/>
        <v/>
      </c>
      <c r="Z13" s="277" t="str">
        <f t="shared" si="7"/>
        <v/>
      </c>
      <c r="AA13" s="277" t="str">
        <f t="shared" si="7"/>
        <v/>
      </c>
      <c r="AB13" s="277" t="str">
        <f t="shared" si="7"/>
        <v/>
      </c>
      <c r="AC13" s="10" t="str">
        <f t="shared" si="7"/>
        <v/>
      </c>
      <c r="AD13" s="10">
        <f t="shared" si="1"/>
        <v>0</v>
      </c>
      <c r="AE13" s="10">
        <f t="shared" si="2"/>
        <v>0</v>
      </c>
      <c r="AF13" s="10" t="str">
        <f t="shared" si="3"/>
        <v>0 - 0</v>
      </c>
    </row>
    <row r="14" spans="1:32" x14ac:dyDescent="0.2">
      <c r="A14" s="137" t="str">
        <f>'1 Basis vragenformulier'!A78</f>
        <v>L1</v>
      </c>
      <c r="B14" s="137" t="str">
        <f>'1 Basis vragenformulier'!B78</f>
        <v>De netwerksamenwerking leidt tot financiële voordelen voor mijn organisatie.</v>
      </c>
      <c r="C14" s="1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35" t="e">
        <f t="shared" ref="AC14:AC16" si="8">AVERAGEIF(D14:AB14,"&gt;0",D14:AB14)</f>
        <v>#DIV/0!</v>
      </c>
      <c r="AD14" s="35">
        <f t="shared" si="1"/>
        <v>0</v>
      </c>
      <c r="AE14" s="35">
        <f t="shared" si="2"/>
        <v>0</v>
      </c>
      <c r="AF14" s="35" t="str">
        <f t="shared" si="3"/>
        <v>0 - 0</v>
      </c>
    </row>
    <row r="15" spans="1:32" x14ac:dyDescent="0.2">
      <c r="A15" s="137" t="str">
        <f>'1 Basis vragenformulier'!A79</f>
        <v>L2</v>
      </c>
      <c r="B15" s="137" t="str">
        <f>'1 Basis vragenformulier'!B79</f>
        <v>De baten voor mijn organisatie wegen op tegen de investeringen in het netwerk.</v>
      </c>
      <c r="C15" s="137"/>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35" t="e">
        <f t="shared" si="8"/>
        <v>#DIV/0!</v>
      </c>
      <c r="AD15" s="35">
        <f t="shared" si="1"/>
        <v>0</v>
      </c>
      <c r="AE15" s="35">
        <f t="shared" si="2"/>
        <v>0</v>
      </c>
      <c r="AF15" s="35" t="str">
        <f t="shared" si="3"/>
        <v>0 - 0</v>
      </c>
    </row>
    <row r="16" spans="1:32" x14ac:dyDescent="0.2">
      <c r="A16" s="137" t="str">
        <f>'1 Basis vragenformulier'!A80</f>
        <v>L3</v>
      </c>
      <c r="B16" s="137" t="str">
        <f>'1 Basis vragenformulier'!B80</f>
        <v>Het budget van het netwerk is voldoende voor de dekking van de gewenste activiteiten.</v>
      </c>
      <c r="C16" s="1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35" t="e">
        <f t="shared" si="8"/>
        <v>#DIV/0!</v>
      </c>
      <c r="AD16" s="35">
        <f t="shared" si="1"/>
        <v>0</v>
      </c>
      <c r="AE16" s="35">
        <f t="shared" si="2"/>
        <v>0</v>
      </c>
      <c r="AF16" s="35" t="str">
        <f t="shared" si="3"/>
        <v>0 - 0</v>
      </c>
    </row>
    <row r="17" spans="1:32" s="68" customFormat="1" ht="13.5" customHeight="1" x14ac:dyDescent="0.2">
      <c r="A17" s="134" t="str">
        <f>'1 Basis vragenformulier'!A81</f>
        <v>M. Netwerkversterking</v>
      </c>
      <c r="B17" s="134" t="str">
        <f>'1 Basis vragenformulier'!B81</f>
        <v>Het netwerk is (verder) verstevigd.</v>
      </c>
      <c r="C17" s="277" t="str">
        <f>IFERROR(AVERAGE(C18,C19,C20),"")</f>
        <v/>
      </c>
      <c r="D17" s="277" t="str">
        <f t="shared" ref="D17:AC17" si="9">IFERROR(AVERAGE(D18,D19,D20),"")</f>
        <v/>
      </c>
      <c r="E17" s="277" t="str">
        <f t="shared" si="9"/>
        <v/>
      </c>
      <c r="F17" s="277" t="str">
        <f t="shared" si="9"/>
        <v/>
      </c>
      <c r="G17" s="277" t="str">
        <f t="shared" si="9"/>
        <v/>
      </c>
      <c r="H17" s="277" t="str">
        <f t="shared" si="9"/>
        <v/>
      </c>
      <c r="I17" s="277" t="str">
        <f t="shared" si="9"/>
        <v/>
      </c>
      <c r="J17" s="277" t="str">
        <f t="shared" si="9"/>
        <v/>
      </c>
      <c r="K17" s="277" t="str">
        <f t="shared" si="9"/>
        <v/>
      </c>
      <c r="L17" s="277" t="str">
        <f t="shared" si="9"/>
        <v/>
      </c>
      <c r="M17" s="277" t="str">
        <f t="shared" si="9"/>
        <v/>
      </c>
      <c r="N17" s="277" t="str">
        <f t="shared" si="9"/>
        <v/>
      </c>
      <c r="O17" s="277" t="str">
        <f t="shared" si="9"/>
        <v/>
      </c>
      <c r="P17" s="277" t="str">
        <f t="shared" si="9"/>
        <v/>
      </c>
      <c r="Q17" s="277" t="str">
        <f t="shared" si="9"/>
        <v/>
      </c>
      <c r="R17" s="277" t="str">
        <f t="shared" si="9"/>
        <v/>
      </c>
      <c r="S17" s="277" t="str">
        <f t="shared" si="9"/>
        <v/>
      </c>
      <c r="T17" s="277" t="str">
        <f t="shared" si="9"/>
        <v/>
      </c>
      <c r="U17" s="277" t="str">
        <f t="shared" si="9"/>
        <v/>
      </c>
      <c r="V17" s="277" t="str">
        <f t="shared" si="9"/>
        <v/>
      </c>
      <c r="W17" s="277" t="str">
        <f t="shared" si="9"/>
        <v/>
      </c>
      <c r="X17" s="277" t="str">
        <f t="shared" si="9"/>
        <v/>
      </c>
      <c r="Y17" s="277" t="str">
        <f t="shared" si="9"/>
        <v/>
      </c>
      <c r="Z17" s="277" t="str">
        <f t="shared" si="9"/>
        <v/>
      </c>
      <c r="AA17" s="277" t="str">
        <f t="shared" si="9"/>
        <v/>
      </c>
      <c r="AB17" s="277" t="str">
        <f t="shared" si="9"/>
        <v/>
      </c>
      <c r="AC17" s="12" t="str">
        <f t="shared" si="9"/>
        <v/>
      </c>
      <c r="AD17" s="12">
        <f t="shared" si="1"/>
        <v>0</v>
      </c>
      <c r="AE17" s="12">
        <f t="shared" si="2"/>
        <v>0</v>
      </c>
      <c r="AF17" s="12" t="str">
        <f t="shared" si="3"/>
        <v>0 - 0</v>
      </c>
    </row>
    <row r="18" spans="1:32" x14ac:dyDescent="0.2">
      <c r="A18" s="138" t="str">
        <f>'1 Basis vragenformulier'!A82</f>
        <v>M1</v>
      </c>
      <c r="B18" s="138" t="str">
        <f>'1 Basis vragenformulier'!B82</f>
        <v>De partners hebben nieuwe netwerkverbindingen gemaakt om de ambitie te helpen realiseren.</v>
      </c>
      <c r="C18" s="13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37" t="e">
        <f t="shared" ref="AC18:AC20" si="10">AVERAGEIF(D18:AB18,"&gt;0",D18:AB18)</f>
        <v>#DIV/0!</v>
      </c>
      <c r="AD18" s="37">
        <f t="shared" si="1"/>
        <v>0</v>
      </c>
      <c r="AE18" s="37">
        <f t="shared" si="2"/>
        <v>0</v>
      </c>
      <c r="AF18" s="37" t="str">
        <f t="shared" si="3"/>
        <v>0 - 0</v>
      </c>
    </row>
    <row r="19" spans="1:32" x14ac:dyDescent="0.2">
      <c r="A19" s="138" t="str">
        <f>'1 Basis vragenformulier'!A83</f>
        <v>M2</v>
      </c>
      <c r="B19" s="138" t="str">
        <f>'1 Basis vragenformulier'!B83</f>
        <v>Het netwerk heeft de gewenste omvang bereikt.</v>
      </c>
      <c r="C19" s="13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37" t="e">
        <f t="shared" si="10"/>
        <v>#DIV/0!</v>
      </c>
      <c r="AD19" s="37">
        <f t="shared" si="1"/>
        <v>0</v>
      </c>
      <c r="AE19" s="37">
        <f t="shared" si="2"/>
        <v>0</v>
      </c>
      <c r="AF19" s="37" t="str">
        <f t="shared" si="3"/>
        <v>0 - 0</v>
      </c>
    </row>
    <row r="20" spans="1:32" x14ac:dyDescent="0.2">
      <c r="A20" s="138" t="str">
        <f>'1 Basis vragenformulier'!A84</f>
        <v>M3</v>
      </c>
      <c r="B20" s="138" t="str">
        <f>'1 Basis vragenformulier'!B84</f>
        <v>De netwerksamenwerking heeft de relaties tussen de partners in het netwerk verbeterd.</v>
      </c>
      <c r="C20" s="13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37" t="e">
        <f t="shared" si="10"/>
        <v>#DIV/0!</v>
      </c>
      <c r="AD20" s="37">
        <f t="shared" si="1"/>
        <v>0</v>
      </c>
      <c r="AE20" s="37">
        <f t="shared" si="2"/>
        <v>0</v>
      </c>
      <c r="AF20" s="37" t="str">
        <f t="shared" si="3"/>
        <v>0 - 0</v>
      </c>
    </row>
    <row r="21" spans="1:32" s="68" customFormat="1" ht="13.5" customHeight="1" x14ac:dyDescent="0.2">
      <c r="A21" s="136" t="str">
        <f>'1 Basis vragenformulier'!A85</f>
        <v>N. Duurzaamheid</v>
      </c>
      <c r="B21" s="136" t="str">
        <f>'1 Basis vragenformulier'!B85</f>
        <v>Het netwerk levert duurzame bijdragen.</v>
      </c>
      <c r="C21" s="277" t="str">
        <f>IFERROR(AVERAGE(C22),"")</f>
        <v/>
      </c>
      <c r="D21" s="277" t="str">
        <f t="shared" ref="D21:AC21" si="11">IFERROR(AVERAGE(D22),"")</f>
        <v/>
      </c>
      <c r="E21" s="277" t="str">
        <f t="shared" si="11"/>
        <v/>
      </c>
      <c r="F21" s="277" t="str">
        <f t="shared" si="11"/>
        <v/>
      </c>
      <c r="G21" s="277" t="str">
        <f t="shared" si="11"/>
        <v/>
      </c>
      <c r="H21" s="277" t="str">
        <f t="shared" si="11"/>
        <v/>
      </c>
      <c r="I21" s="277" t="str">
        <f t="shared" si="11"/>
        <v/>
      </c>
      <c r="J21" s="277" t="str">
        <f t="shared" si="11"/>
        <v/>
      </c>
      <c r="K21" s="277" t="str">
        <f t="shared" si="11"/>
        <v/>
      </c>
      <c r="L21" s="277" t="str">
        <f t="shared" si="11"/>
        <v/>
      </c>
      <c r="M21" s="277" t="str">
        <f t="shared" si="11"/>
        <v/>
      </c>
      <c r="N21" s="277" t="str">
        <f t="shared" si="11"/>
        <v/>
      </c>
      <c r="O21" s="277" t="str">
        <f t="shared" si="11"/>
        <v/>
      </c>
      <c r="P21" s="277" t="str">
        <f t="shared" si="11"/>
        <v/>
      </c>
      <c r="Q21" s="277" t="str">
        <f t="shared" si="11"/>
        <v/>
      </c>
      <c r="R21" s="277" t="str">
        <f t="shared" si="11"/>
        <v/>
      </c>
      <c r="S21" s="277" t="str">
        <f t="shared" si="11"/>
        <v/>
      </c>
      <c r="T21" s="277" t="str">
        <f t="shared" si="11"/>
        <v/>
      </c>
      <c r="U21" s="277" t="str">
        <f t="shared" si="11"/>
        <v/>
      </c>
      <c r="V21" s="277" t="str">
        <f t="shared" si="11"/>
        <v/>
      </c>
      <c r="W21" s="277" t="str">
        <f t="shared" si="11"/>
        <v/>
      </c>
      <c r="X21" s="277" t="str">
        <f t="shared" si="11"/>
        <v/>
      </c>
      <c r="Y21" s="277" t="str">
        <f t="shared" si="11"/>
        <v/>
      </c>
      <c r="Z21" s="277" t="str">
        <f t="shared" si="11"/>
        <v/>
      </c>
      <c r="AA21" s="277" t="str">
        <f t="shared" si="11"/>
        <v/>
      </c>
      <c r="AB21" s="277" t="str">
        <f t="shared" si="11"/>
        <v/>
      </c>
      <c r="AC21" s="10" t="str">
        <f t="shared" si="11"/>
        <v/>
      </c>
      <c r="AD21" s="10">
        <f t="shared" si="1"/>
        <v>0</v>
      </c>
      <c r="AE21" s="10">
        <f t="shared" si="2"/>
        <v>0</v>
      </c>
      <c r="AF21" s="10" t="str">
        <f t="shared" si="3"/>
        <v>0 - 0</v>
      </c>
    </row>
    <row r="22" spans="1:32" x14ac:dyDescent="0.2">
      <c r="A22" s="137" t="str">
        <f>'1 Basis vragenformulier'!A86</f>
        <v>N1</v>
      </c>
      <c r="B22" s="137" t="str">
        <f>'1 Basis vragenformulier'!B86</f>
        <v>De netwerkactiviteiten hebben een bijdrage geleverd aan duurzaamheid.</v>
      </c>
      <c r="C22" s="137"/>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35" t="e">
        <f>AVERAGEIF(D22:AB22,"&gt;0",D22:AB22)</f>
        <v>#DIV/0!</v>
      </c>
      <c r="AD22" s="35">
        <f t="shared" si="1"/>
        <v>0</v>
      </c>
      <c r="AE22" s="35">
        <f t="shared" si="2"/>
        <v>0</v>
      </c>
      <c r="AF22" s="35" t="str">
        <f t="shared" si="3"/>
        <v>0 - 0</v>
      </c>
    </row>
    <row r="23" spans="1:32" s="68" customFormat="1" ht="13.5" customHeight="1" x14ac:dyDescent="0.2">
      <c r="A23" s="134" t="str">
        <f>'1 Basis vragenformulier'!A87</f>
        <v>O. Innovatie</v>
      </c>
      <c r="B23" s="134" t="str">
        <f>'1 Basis vragenformulier'!B87</f>
        <v>Het netwerk levert vernieuwende bijdragen.</v>
      </c>
      <c r="C23" s="277" t="str">
        <f>IFERROR(AVERAGE(C24,C25),"")</f>
        <v/>
      </c>
      <c r="D23" s="277" t="str">
        <f t="shared" ref="D23:AC23" si="12">IFERROR(AVERAGE(D24,D25),"")</f>
        <v/>
      </c>
      <c r="E23" s="277" t="str">
        <f t="shared" si="12"/>
        <v/>
      </c>
      <c r="F23" s="277" t="str">
        <f t="shared" si="12"/>
        <v/>
      </c>
      <c r="G23" s="277" t="str">
        <f t="shared" si="12"/>
        <v/>
      </c>
      <c r="H23" s="277" t="str">
        <f t="shared" si="12"/>
        <v/>
      </c>
      <c r="I23" s="277" t="str">
        <f t="shared" si="12"/>
        <v/>
      </c>
      <c r="J23" s="277" t="str">
        <f t="shared" si="12"/>
        <v/>
      </c>
      <c r="K23" s="277" t="str">
        <f t="shared" si="12"/>
        <v/>
      </c>
      <c r="L23" s="277" t="str">
        <f t="shared" si="12"/>
        <v/>
      </c>
      <c r="M23" s="277" t="str">
        <f t="shared" si="12"/>
        <v/>
      </c>
      <c r="N23" s="277" t="str">
        <f t="shared" si="12"/>
        <v/>
      </c>
      <c r="O23" s="277" t="str">
        <f t="shared" si="12"/>
        <v/>
      </c>
      <c r="P23" s="277" t="str">
        <f t="shared" si="12"/>
        <v/>
      </c>
      <c r="Q23" s="277" t="str">
        <f t="shared" si="12"/>
        <v/>
      </c>
      <c r="R23" s="277" t="str">
        <f t="shared" si="12"/>
        <v/>
      </c>
      <c r="S23" s="277" t="str">
        <f t="shared" si="12"/>
        <v/>
      </c>
      <c r="T23" s="277" t="str">
        <f t="shared" si="12"/>
        <v/>
      </c>
      <c r="U23" s="277" t="str">
        <f t="shared" si="12"/>
        <v/>
      </c>
      <c r="V23" s="277" t="str">
        <f t="shared" si="12"/>
        <v/>
      </c>
      <c r="W23" s="277" t="str">
        <f t="shared" si="12"/>
        <v/>
      </c>
      <c r="X23" s="277" t="str">
        <f t="shared" si="12"/>
        <v/>
      </c>
      <c r="Y23" s="277" t="str">
        <f t="shared" si="12"/>
        <v/>
      </c>
      <c r="Z23" s="277" t="str">
        <f t="shared" si="12"/>
        <v/>
      </c>
      <c r="AA23" s="277" t="str">
        <f t="shared" si="12"/>
        <v/>
      </c>
      <c r="AB23" s="277" t="str">
        <f t="shared" si="12"/>
        <v/>
      </c>
      <c r="AC23" s="12" t="str">
        <f t="shared" si="12"/>
        <v/>
      </c>
      <c r="AD23" s="12">
        <f t="shared" si="1"/>
        <v>0</v>
      </c>
      <c r="AE23" s="12">
        <f t="shared" si="2"/>
        <v>0</v>
      </c>
      <c r="AF23" s="12" t="str">
        <f t="shared" si="3"/>
        <v>0 - 0</v>
      </c>
    </row>
    <row r="24" spans="1:32" ht="25.5" x14ac:dyDescent="0.2">
      <c r="A24" s="138" t="str">
        <f>'1 Basis vragenformulier'!A88</f>
        <v>O1</v>
      </c>
      <c r="B24" s="138" t="str">
        <f>'1 Basis vragenformulier'!B88</f>
        <v>De netwerksamenwerking heeft geleid tot innovatie (bijv. nieuwe producten, andere werkwijzen, verandering in denken).</v>
      </c>
      <c r="C24" s="13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37" t="e">
        <f>AVERAGEIF(D24:AB24,"&gt;0",D24:AB24)</f>
        <v>#DIV/0!</v>
      </c>
      <c r="AD24" s="37">
        <f t="shared" si="1"/>
        <v>0</v>
      </c>
      <c r="AE24" s="37">
        <f t="shared" si="2"/>
        <v>0</v>
      </c>
      <c r="AF24" s="37" t="str">
        <f t="shared" si="3"/>
        <v>0 - 0</v>
      </c>
    </row>
    <row r="25" spans="1:32" x14ac:dyDescent="0.2">
      <c r="A25" s="138" t="str">
        <f>'1 Basis vragenformulier'!A89</f>
        <v>O2</v>
      </c>
      <c r="B25" s="138" t="str">
        <f>'1 Basis vragenformulier'!B89</f>
        <v>De netwerksamenwerking heeft geleid tot (nieuwe) waardevolle kennis.</v>
      </c>
      <c r="C25" s="13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37" t="e">
        <f>AVERAGEIF(D25:AB25,"&gt;0",D25:AB25)</f>
        <v>#DIV/0!</v>
      </c>
      <c r="AD25" s="37">
        <f t="shared" si="1"/>
        <v>0</v>
      </c>
      <c r="AE25" s="37">
        <f t="shared" si="2"/>
        <v>0</v>
      </c>
      <c r="AF25" s="37" t="str">
        <f t="shared" si="3"/>
        <v>0 - 0</v>
      </c>
    </row>
    <row r="26" spans="1:32" s="68" customFormat="1" ht="25.5" x14ac:dyDescent="0.2">
      <c r="A26" s="136" t="str">
        <f>'1 Basis vragenformulier'!A90</f>
        <v>P. Bereik</v>
      </c>
      <c r="B26" s="136" t="str">
        <f>'1 Basis vragenformulier'!B90</f>
        <v>Het netwerk heeft beduidende invloed op de samenleving.</v>
      </c>
      <c r="C26" s="277" t="str">
        <f>IFERROR(AVERAGE(C27,C28),"")</f>
        <v/>
      </c>
      <c r="D26" s="277" t="str">
        <f t="shared" ref="D26:AC26" si="13">IFERROR(AVERAGE(D27,D28),"")</f>
        <v/>
      </c>
      <c r="E26" s="277" t="str">
        <f t="shared" si="13"/>
        <v/>
      </c>
      <c r="F26" s="277" t="str">
        <f t="shared" si="13"/>
        <v/>
      </c>
      <c r="G26" s="277" t="str">
        <f t="shared" si="13"/>
        <v/>
      </c>
      <c r="H26" s="277" t="str">
        <f t="shared" si="13"/>
        <v/>
      </c>
      <c r="I26" s="277" t="str">
        <f t="shared" si="13"/>
        <v/>
      </c>
      <c r="J26" s="277" t="str">
        <f t="shared" si="13"/>
        <v/>
      </c>
      <c r="K26" s="277" t="str">
        <f t="shared" si="13"/>
        <v/>
      </c>
      <c r="L26" s="277" t="str">
        <f t="shared" si="13"/>
        <v/>
      </c>
      <c r="M26" s="277" t="str">
        <f t="shared" si="13"/>
        <v/>
      </c>
      <c r="N26" s="277" t="str">
        <f t="shared" si="13"/>
        <v/>
      </c>
      <c r="O26" s="277" t="str">
        <f t="shared" si="13"/>
        <v/>
      </c>
      <c r="P26" s="277" t="str">
        <f t="shared" si="13"/>
        <v/>
      </c>
      <c r="Q26" s="277" t="str">
        <f t="shared" si="13"/>
        <v/>
      </c>
      <c r="R26" s="277" t="str">
        <f t="shared" si="13"/>
        <v/>
      </c>
      <c r="S26" s="277" t="str">
        <f t="shared" si="13"/>
        <v/>
      </c>
      <c r="T26" s="277" t="str">
        <f t="shared" si="13"/>
        <v/>
      </c>
      <c r="U26" s="277" t="str">
        <f t="shared" si="13"/>
        <v/>
      </c>
      <c r="V26" s="277" t="str">
        <f t="shared" si="13"/>
        <v/>
      </c>
      <c r="W26" s="277" t="str">
        <f t="shared" si="13"/>
        <v/>
      </c>
      <c r="X26" s="277" t="str">
        <f t="shared" si="13"/>
        <v/>
      </c>
      <c r="Y26" s="277" t="str">
        <f t="shared" si="13"/>
        <v/>
      </c>
      <c r="Z26" s="277" t="str">
        <f t="shared" si="13"/>
        <v/>
      </c>
      <c r="AA26" s="277" t="str">
        <f t="shared" si="13"/>
        <v/>
      </c>
      <c r="AB26" s="277" t="str">
        <f t="shared" si="13"/>
        <v/>
      </c>
      <c r="AC26" s="10" t="str">
        <f t="shared" si="13"/>
        <v/>
      </c>
      <c r="AD26" s="10">
        <f t="shared" si="1"/>
        <v>0</v>
      </c>
      <c r="AE26" s="10">
        <f t="shared" si="2"/>
        <v>0</v>
      </c>
      <c r="AF26" s="10" t="str">
        <f t="shared" si="3"/>
        <v>0 - 0</v>
      </c>
    </row>
    <row r="27" spans="1:32" x14ac:dyDescent="0.2">
      <c r="A27" s="137" t="str">
        <f>'1 Basis vragenformulier'!A91</f>
        <v>P1</v>
      </c>
      <c r="B27" s="137" t="str">
        <f>'1 Basis vragenformulier'!B91</f>
        <v xml:space="preserve">Het netwerk heeft als voorbeeld gediend voor anderen.  </v>
      </c>
      <c r="C27" s="13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35" t="e">
        <f>AVERAGEIF(D27:AB27,"&gt;0",D27:AB27)</f>
        <v>#DIV/0!</v>
      </c>
      <c r="AD27" s="35">
        <f t="shared" si="1"/>
        <v>0</v>
      </c>
      <c r="AE27" s="35">
        <f t="shared" si="2"/>
        <v>0</v>
      </c>
      <c r="AF27" s="35" t="str">
        <f t="shared" si="3"/>
        <v>0 - 0</v>
      </c>
    </row>
    <row r="28" spans="1:32" x14ac:dyDescent="0.2">
      <c r="A28" s="137" t="str">
        <f>'1 Basis vragenformulier'!A92</f>
        <v>P2</v>
      </c>
      <c r="B28" s="137" t="str">
        <f>'1 Basis vragenformulier'!B92</f>
        <v>De opbrengsten van het netwerk hebben een groot bereik.</v>
      </c>
      <c r="C28" s="1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35" t="e">
        <f>AVERAGEIF(D28:AB28,"&gt;0",D28:AB28)</f>
        <v>#DIV/0!</v>
      </c>
      <c r="AD28" s="35">
        <f t="shared" si="1"/>
        <v>0</v>
      </c>
      <c r="AE28" s="35">
        <f t="shared" si="2"/>
        <v>0</v>
      </c>
      <c r="AF28" s="35" t="str">
        <f t="shared" si="3"/>
        <v>0 - 0</v>
      </c>
    </row>
    <row r="29" spans="1:32" s="68" customFormat="1" ht="13.5" customHeight="1" x14ac:dyDescent="0.2">
      <c r="A29" s="134" t="str">
        <f>'1 Basis vragenformulier'!A93</f>
        <v>Q. Zichtbaarheid</v>
      </c>
      <c r="B29" s="134" t="str">
        <f>'1 Basis vragenformulier'!B93</f>
        <v>Het netwerk is herkenbaar in de samenleving.</v>
      </c>
      <c r="C29" s="277" t="str">
        <f>IFERROR(AVERAGE(C30,C31),"")</f>
        <v/>
      </c>
      <c r="D29" s="277" t="str">
        <f t="shared" ref="D29:AC29" si="14">IFERROR(AVERAGE(D30,D31),"")</f>
        <v/>
      </c>
      <c r="E29" s="277" t="str">
        <f t="shared" si="14"/>
        <v/>
      </c>
      <c r="F29" s="277" t="str">
        <f t="shared" si="14"/>
        <v/>
      </c>
      <c r="G29" s="277" t="str">
        <f t="shared" si="14"/>
        <v/>
      </c>
      <c r="H29" s="277" t="str">
        <f t="shared" si="14"/>
        <v/>
      </c>
      <c r="I29" s="277" t="str">
        <f t="shared" si="14"/>
        <v/>
      </c>
      <c r="J29" s="277" t="str">
        <f t="shared" si="14"/>
        <v/>
      </c>
      <c r="K29" s="277" t="str">
        <f t="shared" si="14"/>
        <v/>
      </c>
      <c r="L29" s="277" t="str">
        <f t="shared" si="14"/>
        <v/>
      </c>
      <c r="M29" s="277" t="str">
        <f t="shared" si="14"/>
        <v/>
      </c>
      <c r="N29" s="277" t="str">
        <f t="shared" si="14"/>
        <v/>
      </c>
      <c r="O29" s="277" t="str">
        <f t="shared" si="14"/>
        <v/>
      </c>
      <c r="P29" s="277" t="str">
        <f t="shared" si="14"/>
        <v/>
      </c>
      <c r="Q29" s="277" t="str">
        <f t="shared" si="14"/>
        <v/>
      </c>
      <c r="R29" s="277" t="str">
        <f t="shared" si="14"/>
        <v/>
      </c>
      <c r="S29" s="277" t="str">
        <f t="shared" si="14"/>
        <v/>
      </c>
      <c r="T29" s="277" t="str">
        <f t="shared" si="14"/>
        <v/>
      </c>
      <c r="U29" s="277" t="str">
        <f t="shared" si="14"/>
        <v/>
      </c>
      <c r="V29" s="277" t="str">
        <f t="shared" si="14"/>
        <v/>
      </c>
      <c r="W29" s="277" t="str">
        <f t="shared" si="14"/>
        <v/>
      </c>
      <c r="X29" s="277" t="str">
        <f t="shared" si="14"/>
        <v/>
      </c>
      <c r="Y29" s="277" t="str">
        <f t="shared" si="14"/>
        <v/>
      </c>
      <c r="Z29" s="277" t="str">
        <f t="shared" si="14"/>
        <v/>
      </c>
      <c r="AA29" s="277" t="str">
        <f t="shared" si="14"/>
        <v/>
      </c>
      <c r="AB29" s="277" t="str">
        <f t="shared" si="14"/>
        <v/>
      </c>
      <c r="AC29" s="12" t="str">
        <f t="shared" si="14"/>
        <v/>
      </c>
      <c r="AD29" s="12">
        <f t="shared" si="1"/>
        <v>0</v>
      </c>
      <c r="AE29" s="12">
        <f t="shared" si="2"/>
        <v>0</v>
      </c>
      <c r="AF29" s="12" t="str">
        <f t="shared" si="3"/>
        <v>0 - 0</v>
      </c>
    </row>
    <row r="30" spans="1:32" x14ac:dyDescent="0.2">
      <c r="A30" s="138" t="str">
        <f>'1 Basis vragenformulier'!A94</f>
        <v>Q1</v>
      </c>
      <c r="B30" s="138" t="str">
        <f>'1 Basis vragenformulier'!B94</f>
        <v>Het netwerk genereert positieve publiciteit.</v>
      </c>
      <c r="C30" s="13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37" t="e">
        <f>AVERAGEIF(D30:AB30,"&gt;0",D30:AB30)</f>
        <v>#DIV/0!</v>
      </c>
      <c r="AD30" s="37">
        <f t="shared" si="1"/>
        <v>0</v>
      </c>
      <c r="AE30" s="37">
        <f t="shared" si="2"/>
        <v>0</v>
      </c>
      <c r="AF30" s="37" t="str">
        <f t="shared" si="3"/>
        <v>0 - 0</v>
      </c>
    </row>
    <row r="31" spans="1:32" x14ac:dyDescent="0.2">
      <c r="A31" s="138" t="str">
        <f>'1 Basis vragenformulier'!A95</f>
        <v>Q2</v>
      </c>
      <c r="B31" s="138" t="str">
        <f>'1 Basis vragenformulier'!B95</f>
        <v>Het netwerk geniet bekendheid bij derden.</v>
      </c>
      <c r="C31" s="13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37" t="e">
        <f>AVERAGEIF(D31:AB31,"&gt;0",D31:AB31)</f>
        <v>#DIV/0!</v>
      </c>
      <c r="AD31" s="37">
        <f t="shared" si="1"/>
        <v>0</v>
      </c>
      <c r="AE31" s="37">
        <f t="shared" si="2"/>
        <v>0</v>
      </c>
      <c r="AF31" s="37" t="str">
        <f t="shared" si="3"/>
        <v>0 - 0</v>
      </c>
    </row>
    <row r="32" spans="1:32" s="68" customFormat="1" ht="76.5" x14ac:dyDescent="0.2">
      <c r="A32" s="139" t="str">
        <f>'1 Basis vragenformulier'!A99</f>
        <v>R. Bijdrage aan organistiedoel(en)</v>
      </c>
      <c r="B32" s="139" t="str">
        <f>'1 Basis vragenformulier'!B99</f>
        <v>De netwerkopbrengsten dragen bij aan de doelen van de individuele netwerkpartners.</v>
      </c>
      <c r="C32" s="277" t="str">
        <f>IFERROR(AVERAGE(C33,C34),"")</f>
        <v/>
      </c>
      <c r="D32" s="277" t="str">
        <f t="shared" ref="D32:AC32" si="15">IFERROR(AVERAGE(D33,D34),"")</f>
        <v/>
      </c>
      <c r="E32" s="277" t="str">
        <f t="shared" si="15"/>
        <v/>
      </c>
      <c r="F32" s="277" t="str">
        <f t="shared" si="15"/>
        <v/>
      </c>
      <c r="G32" s="277" t="str">
        <f t="shared" si="15"/>
        <v/>
      </c>
      <c r="H32" s="277" t="str">
        <f t="shared" si="15"/>
        <v/>
      </c>
      <c r="I32" s="277" t="str">
        <f t="shared" si="15"/>
        <v/>
      </c>
      <c r="J32" s="277" t="str">
        <f t="shared" si="15"/>
        <v/>
      </c>
      <c r="K32" s="277" t="str">
        <f t="shared" si="15"/>
        <v/>
      </c>
      <c r="L32" s="277" t="str">
        <f t="shared" si="15"/>
        <v/>
      </c>
      <c r="M32" s="277" t="str">
        <f t="shared" si="15"/>
        <v/>
      </c>
      <c r="N32" s="277" t="str">
        <f t="shared" si="15"/>
        <v/>
      </c>
      <c r="O32" s="277" t="str">
        <f t="shared" si="15"/>
        <v/>
      </c>
      <c r="P32" s="277" t="str">
        <f t="shared" si="15"/>
        <v/>
      </c>
      <c r="Q32" s="277" t="str">
        <f t="shared" si="15"/>
        <v/>
      </c>
      <c r="R32" s="277" t="str">
        <f t="shared" si="15"/>
        <v/>
      </c>
      <c r="S32" s="277" t="str">
        <f t="shared" si="15"/>
        <v/>
      </c>
      <c r="T32" s="277" t="str">
        <f t="shared" si="15"/>
        <v/>
      </c>
      <c r="U32" s="277" t="str">
        <f t="shared" si="15"/>
        <v/>
      </c>
      <c r="V32" s="277" t="str">
        <f t="shared" si="15"/>
        <v/>
      </c>
      <c r="W32" s="277" t="str">
        <f t="shared" si="15"/>
        <v/>
      </c>
      <c r="X32" s="277" t="str">
        <f t="shared" si="15"/>
        <v/>
      </c>
      <c r="Y32" s="277" t="str">
        <f t="shared" si="15"/>
        <v/>
      </c>
      <c r="Z32" s="277" t="str">
        <f t="shared" si="15"/>
        <v/>
      </c>
      <c r="AA32" s="277" t="str">
        <f t="shared" si="15"/>
        <v/>
      </c>
      <c r="AB32" s="277" t="str">
        <f t="shared" si="15"/>
        <v/>
      </c>
      <c r="AC32" s="51" t="str">
        <f t="shared" si="15"/>
        <v/>
      </c>
      <c r="AD32" s="51">
        <f t="shared" si="1"/>
        <v>0</v>
      </c>
      <c r="AE32" s="51">
        <f t="shared" si="2"/>
        <v>0</v>
      </c>
      <c r="AF32" s="51" t="str">
        <f t="shared" si="3"/>
        <v>0 - 0</v>
      </c>
    </row>
    <row r="33" spans="1:32" ht="25.5" x14ac:dyDescent="0.2">
      <c r="A33" s="140" t="str">
        <f>'1 Basis vragenformulier'!A100</f>
        <v>R1</v>
      </c>
      <c r="B33" s="140" t="str">
        <f>'1 Basis vragenformulier'!B100</f>
        <v>De opbrengsten van het netwerk dragen op verwachte wijze bij aan de doelen van mijn organisatie.</v>
      </c>
      <c r="C33" s="140"/>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3" t="e">
        <f>AVERAGEIF(D33:AB33,"&gt;0",D33:AB33)</f>
        <v>#DIV/0!</v>
      </c>
      <c r="AD33" s="53">
        <f t="shared" si="1"/>
        <v>0</v>
      </c>
      <c r="AE33" s="53">
        <f t="shared" si="2"/>
        <v>0</v>
      </c>
      <c r="AF33" s="53" t="str">
        <f t="shared" si="3"/>
        <v>0 - 0</v>
      </c>
    </row>
    <row r="34" spans="1:32" x14ac:dyDescent="0.2">
      <c r="A34" s="140" t="str">
        <f>'1 Basis vragenformulier'!A101</f>
        <v>R2</v>
      </c>
      <c r="B34" s="140" t="str">
        <f>'1 Basis vragenformulier'!B101</f>
        <v>Het netwerk levert onbedoelde positieve bijdragen aan de doelen van mijn organisatie.</v>
      </c>
      <c r="C34" s="140"/>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3" t="e">
        <f>AVERAGEIF(D34:AB34,"&gt;0",D34:AB34)</f>
        <v>#DIV/0!</v>
      </c>
      <c r="AD34" s="53">
        <f t="shared" si="1"/>
        <v>0</v>
      </c>
      <c r="AE34" s="53">
        <f t="shared" si="2"/>
        <v>0</v>
      </c>
      <c r="AF34" s="53" t="str">
        <f t="shared" si="3"/>
        <v>0 - 0</v>
      </c>
    </row>
    <row r="35" spans="1:32" s="114" customFormat="1" x14ac:dyDescent="0.2">
      <c r="A35" s="141"/>
      <c r="B35" s="22" t="str">
        <f>'1 Basis vragenformulier'!B105</f>
        <v>Er zijn tot op heden voldoende opbrengsten gerealiseerd door het netwerk.</v>
      </c>
      <c r="C35" s="22"/>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41" t="e">
        <f>AVERAGEIF(D35:AB35,"&gt;0",D35:AB35)</f>
        <v>#DIV/0!</v>
      </c>
      <c r="AD35" s="41">
        <f t="shared" si="1"/>
        <v>0</v>
      </c>
      <c r="AE35" s="41">
        <f t="shared" si="2"/>
        <v>0</v>
      </c>
      <c r="AF35" s="41" t="str">
        <f t="shared" si="3"/>
        <v>0 - 0</v>
      </c>
    </row>
    <row r="36" spans="1:32" x14ac:dyDescent="0.2">
      <c r="A36" s="142"/>
      <c r="B36" s="49"/>
      <c r="C36" s="49"/>
    </row>
    <row r="37" spans="1:32" s="70" customFormat="1" ht="25.5" x14ac:dyDescent="0.2">
      <c r="A37" s="141"/>
      <c r="B37" s="251" t="s">
        <v>453</v>
      </c>
      <c r="C37" s="41" t="str">
        <f>IFERROR(AVERAGE(C29,C26,C23,C21,C17,C13,C10,C6,C32),"")</f>
        <v/>
      </c>
      <c r="D37" s="41" t="str">
        <f t="shared" ref="D37:AC37" si="16">IFERROR(AVERAGE(D29,D26,D23,D21,D17,D13,D10,D6,D32),"")</f>
        <v/>
      </c>
      <c r="E37" s="41" t="str">
        <f t="shared" si="16"/>
        <v/>
      </c>
      <c r="F37" s="41" t="str">
        <f t="shared" si="16"/>
        <v/>
      </c>
      <c r="G37" s="41" t="str">
        <f t="shared" si="16"/>
        <v/>
      </c>
      <c r="H37" s="41" t="str">
        <f t="shared" si="16"/>
        <v/>
      </c>
      <c r="I37" s="41" t="str">
        <f t="shared" si="16"/>
        <v/>
      </c>
      <c r="J37" s="41" t="str">
        <f t="shared" si="16"/>
        <v/>
      </c>
      <c r="K37" s="41" t="str">
        <f t="shared" si="16"/>
        <v/>
      </c>
      <c r="L37" s="41" t="str">
        <f t="shared" si="16"/>
        <v/>
      </c>
      <c r="M37" s="41" t="str">
        <f t="shared" si="16"/>
        <v/>
      </c>
      <c r="N37" s="41" t="str">
        <f t="shared" si="16"/>
        <v/>
      </c>
      <c r="O37" s="41" t="str">
        <f t="shared" si="16"/>
        <v/>
      </c>
      <c r="P37" s="41" t="str">
        <f t="shared" si="16"/>
        <v/>
      </c>
      <c r="Q37" s="41" t="str">
        <f t="shared" si="16"/>
        <v/>
      </c>
      <c r="R37" s="41" t="str">
        <f t="shared" si="16"/>
        <v/>
      </c>
      <c r="S37" s="41" t="str">
        <f t="shared" si="16"/>
        <v/>
      </c>
      <c r="T37" s="41" t="str">
        <f t="shared" si="16"/>
        <v/>
      </c>
      <c r="U37" s="41" t="str">
        <f t="shared" si="16"/>
        <v/>
      </c>
      <c r="V37" s="41" t="str">
        <f t="shared" si="16"/>
        <v/>
      </c>
      <c r="W37" s="41" t="str">
        <f t="shared" si="16"/>
        <v/>
      </c>
      <c r="X37" s="41" t="str">
        <f t="shared" si="16"/>
        <v/>
      </c>
      <c r="Y37" s="41" t="str">
        <f t="shared" si="16"/>
        <v/>
      </c>
      <c r="Z37" s="41" t="str">
        <f t="shared" si="16"/>
        <v/>
      </c>
      <c r="AA37" s="41" t="str">
        <f t="shared" si="16"/>
        <v/>
      </c>
      <c r="AB37" s="41" t="str">
        <f t="shared" si="16"/>
        <v/>
      </c>
      <c r="AC37" s="41" t="str">
        <f t="shared" si="16"/>
        <v/>
      </c>
      <c r="AD37" s="41">
        <f>ROUND(MIN(D37:AB37),1)</f>
        <v>0</v>
      </c>
      <c r="AE37" s="41">
        <f t="shared" ref="AE37" si="17">ROUND(MAX(D37:AB37),1)</f>
        <v>0</v>
      </c>
      <c r="AF37" s="41" t="str">
        <f t="shared" si="3"/>
        <v>0 - 0</v>
      </c>
    </row>
    <row r="39" spans="1:32" x14ac:dyDescent="0.2">
      <c r="B39" s="287" t="s">
        <v>177</v>
      </c>
    </row>
    <row r="40" spans="1:32" x14ac:dyDescent="0.2">
      <c r="B40" s="287" t="s">
        <v>178</v>
      </c>
    </row>
    <row r="41" spans="1:32" ht="25.5" x14ac:dyDescent="0.2">
      <c r="B41" s="286" t="s">
        <v>370</v>
      </c>
    </row>
    <row r="42" spans="1:32" ht="25.5" x14ac:dyDescent="0.2">
      <c r="B42" s="286" t="s">
        <v>371</v>
      </c>
    </row>
    <row r="43" spans="1:32" ht="25.5" x14ac:dyDescent="0.2">
      <c r="B43" s="286" t="s">
        <v>372</v>
      </c>
    </row>
    <row r="44" spans="1:32" ht="25.5" x14ac:dyDescent="0.2">
      <c r="B44" s="286" t="s">
        <v>187</v>
      </c>
    </row>
  </sheetData>
  <sheetProtection sheet="1" objects="1" scenarios="1"/>
  <pageMargins left="0.31496062992125984" right="0.19685039370078741" top="1.07" bottom="0.74803149606299213" header="0.31496062992125984" footer="0.31496062992125984"/>
  <pageSetup paperSize="8"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9" tint="0.39997558519241921"/>
  </sheetPr>
  <dimension ref="A1:AE104"/>
  <sheetViews>
    <sheetView zoomScaleNormal="100" workbookViewId="0">
      <pane xSplit="2" ySplit="4" topLeftCell="D5" activePane="bottomRight" state="frozen"/>
      <selection activeCell="A14" sqref="A14:B15"/>
      <selection pane="topRight" activeCell="A14" sqref="A14:B15"/>
      <selection pane="bottomLeft" activeCell="A14" sqref="A14:B15"/>
      <selection pane="bottomRight"/>
    </sheetView>
  </sheetViews>
  <sheetFormatPr defaultColWidth="7.85546875" defaultRowHeight="12.75" x14ac:dyDescent="0.2"/>
  <cols>
    <col min="1" max="1" width="4.7109375" style="177" customWidth="1"/>
    <col min="2" max="2" width="67.140625" style="177" customWidth="1"/>
    <col min="3" max="3" width="32.5703125" style="177" hidden="1" customWidth="1"/>
    <col min="4" max="28" width="34.140625" style="181" customWidth="1"/>
    <col min="29" max="29" width="34.140625" style="211" customWidth="1"/>
    <col min="30" max="30" width="3.5703125" style="181" customWidth="1"/>
    <col min="31" max="31" width="34.140625" style="211" customWidth="1"/>
    <col min="32" max="16384" width="7.85546875" style="181"/>
  </cols>
  <sheetData>
    <row r="1" spans="1:31" ht="15.75" x14ac:dyDescent="0.2">
      <c r="A1" s="176" t="s">
        <v>37</v>
      </c>
      <c r="C1" s="178"/>
      <c r="D1" s="179" t="s">
        <v>55</v>
      </c>
      <c r="E1" s="180"/>
      <c r="AC1" s="328"/>
      <c r="AD1" s="328"/>
      <c r="AE1" s="328"/>
    </row>
    <row r="2" spans="1:31" s="184" customFormat="1" ht="13.5" thickBot="1" x14ac:dyDescent="0.25">
      <c r="A2" s="182"/>
      <c r="B2" s="183"/>
      <c r="C2" s="183"/>
      <c r="AC2" s="332"/>
      <c r="AD2" s="332"/>
      <c r="AE2" s="332"/>
    </row>
    <row r="3" spans="1:31" ht="13.5" thickBot="1" x14ac:dyDescent="0.25">
      <c r="A3" s="185" t="str">
        <f>'1 Basis vragenformulier'!A20:D20</f>
        <v>DE MATE WAARIN U HET EENS  BENT MET DE STELLING</v>
      </c>
      <c r="B3" s="186"/>
      <c r="C3" s="339" t="s">
        <v>180</v>
      </c>
      <c r="D3" s="188" t="str">
        <f>'2 Invoer waarden NWsamenwerking'!D3</f>
        <v>Vul hier de naam in</v>
      </c>
      <c r="E3" s="188" t="str">
        <f>'2 Invoer waarden NWsamenwerking'!E3</f>
        <v>Vul hier de naam in</v>
      </c>
      <c r="F3" s="188" t="str">
        <f>'2 Invoer waarden NWsamenwerking'!F3</f>
        <v>Vul hier de naam in</v>
      </c>
      <c r="G3" s="188">
        <f>'2 Invoer waarden NWsamenwerking'!G3</f>
        <v>0</v>
      </c>
      <c r="H3" s="188">
        <f>'2 Invoer waarden NWsamenwerking'!H3</f>
        <v>0</v>
      </c>
      <c r="I3" s="188">
        <f>'2 Invoer waarden NWsamenwerking'!I3</f>
        <v>0</v>
      </c>
      <c r="J3" s="188">
        <f>'2 Invoer waarden NWsamenwerking'!J3</f>
        <v>0</v>
      </c>
      <c r="K3" s="188">
        <f>'2 Invoer waarden NWsamenwerking'!K3</f>
        <v>0</v>
      </c>
      <c r="L3" s="188">
        <f>'2 Invoer waarden NWsamenwerking'!L3</f>
        <v>0</v>
      </c>
      <c r="M3" s="188">
        <f>'2 Invoer waarden NWsamenwerking'!M3</f>
        <v>0</v>
      </c>
      <c r="N3" s="188">
        <f>'2 Invoer waarden NWsamenwerking'!N3</f>
        <v>0</v>
      </c>
      <c r="O3" s="188">
        <f>'2 Invoer waarden NWsamenwerking'!O3</f>
        <v>0</v>
      </c>
      <c r="P3" s="188">
        <f>'2 Invoer waarden NWsamenwerking'!P3</f>
        <v>0</v>
      </c>
      <c r="Q3" s="188">
        <f>'2 Invoer waarden NWsamenwerking'!Q3</f>
        <v>0</v>
      </c>
      <c r="R3" s="188">
        <f>'2 Invoer waarden NWsamenwerking'!R3</f>
        <v>0</v>
      </c>
      <c r="S3" s="188">
        <f>'2 Invoer waarden NWsamenwerking'!S3</f>
        <v>0</v>
      </c>
      <c r="T3" s="188">
        <f>'2 Invoer waarden NWsamenwerking'!T3</f>
        <v>0</v>
      </c>
      <c r="U3" s="188">
        <f>'2 Invoer waarden NWsamenwerking'!U3</f>
        <v>0</v>
      </c>
      <c r="V3" s="188">
        <f>'2 Invoer waarden NWsamenwerking'!V3</f>
        <v>0</v>
      </c>
      <c r="W3" s="188">
        <f>'2 Invoer waarden NWsamenwerking'!W3</f>
        <v>0</v>
      </c>
      <c r="X3" s="188">
        <f>'2 Invoer waarden NWsamenwerking'!X3</f>
        <v>0</v>
      </c>
      <c r="Y3" s="188">
        <f>'2 Invoer waarden NWsamenwerking'!Y3</f>
        <v>0</v>
      </c>
      <c r="Z3" s="188">
        <f>'2 Invoer waarden NWsamenwerking'!Z3</f>
        <v>0</v>
      </c>
      <c r="AA3" s="188">
        <f>'2 Invoer waarden NWsamenwerking'!AA3</f>
        <v>0</v>
      </c>
      <c r="AB3" s="188">
        <f>'2 Invoer waarden NWsamenwerking'!AB3</f>
        <v>0</v>
      </c>
      <c r="AC3" s="189" t="s">
        <v>44</v>
      </c>
      <c r="AD3" s="328"/>
      <c r="AE3" s="327" t="s">
        <v>463</v>
      </c>
    </row>
    <row r="4" spans="1:31" ht="26.25" thickBot="1" x14ac:dyDescent="0.25">
      <c r="A4" s="190"/>
      <c r="B4" s="191" t="str">
        <f>'1 Basis vragenformulier'!B21</f>
        <v>Stelling</v>
      </c>
      <c r="C4" s="338" t="s">
        <v>32</v>
      </c>
      <c r="D4" s="192" t="s">
        <v>32</v>
      </c>
      <c r="E4" s="192" t="s">
        <v>32</v>
      </c>
      <c r="F4" s="192" t="s">
        <v>32</v>
      </c>
      <c r="G4" s="192" t="s">
        <v>32</v>
      </c>
      <c r="H4" s="193" t="s">
        <v>32</v>
      </c>
      <c r="I4" s="192" t="s">
        <v>32</v>
      </c>
      <c r="J4" s="192" t="s">
        <v>32</v>
      </c>
      <c r="K4" s="192" t="s">
        <v>32</v>
      </c>
      <c r="L4" s="192" t="s">
        <v>32</v>
      </c>
      <c r="M4" s="192" t="s">
        <v>32</v>
      </c>
      <c r="N4" s="192" t="s">
        <v>32</v>
      </c>
      <c r="O4" s="192" t="s">
        <v>32</v>
      </c>
      <c r="P4" s="192" t="s">
        <v>32</v>
      </c>
      <c r="Q4" s="192" t="s">
        <v>32</v>
      </c>
      <c r="R4" s="192" t="s">
        <v>32</v>
      </c>
      <c r="S4" s="192" t="s">
        <v>32</v>
      </c>
      <c r="T4" s="192" t="s">
        <v>32</v>
      </c>
      <c r="U4" s="192" t="s">
        <v>32</v>
      </c>
      <c r="V4" s="192" t="s">
        <v>32</v>
      </c>
      <c r="W4" s="192" t="s">
        <v>32</v>
      </c>
      <c r="X4" s="192" t="s">
        <v>32</v>
      </c>
      <c r="Y4" s="192" t="s">
        <v>32</v>
      </c>
      <c r="Z4" s="192" t="s">
        <v>32</v>
      </c>
      <c r="AA4" s="192" t="s">
        <v>32</v>
      </c>
      <c r="AB4" s="192" t="s">
        <v>32</v>
      </c>
      <c r="AC4" s="194" t="s">
        <v>461</v>
      </c>
      <c r="AD4" s="326"/>
      <c r="AE4" s="329" t="s">
        <v>462</v>
      </c>
    </row>
    <row r="5" spans="1:31" ht="13.5" thickBot="1" x14ac:dyDescent="0.25">
      <c r="A5" s="185" t="str">
        <f>'1 Basis vragenformulier'!A22:D22</f>
        <v>STELLINGEN OVER DE NETWERKSAMENWERKING</v>
      </c>
      <c r="B5" s="186"/>
      <c r="C5" s="34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328"/>
      <c r="AE5" s="188"/>
    </row>
    <row r="6" spans="1:31" s="115" customFormat="1" ht="36.75" thickBot="1" x14ac:dyDescent="0.25">
      <c r="A6" s="195" t="str">
        <f>'1 Basis vragenformulier'!A23</f>
        <v>A. Ambitie</v>
      </c>
      <c r="B6" s="196" t="str">
        <f>'1 Basis vragenformulier'!B23</f>
        <v>Het netwerk beschikt over een (ver)bindende ambitie.</v>
      </c>
      <c r="C6" s="197"/>
      <c r="D6" s="144"/>
      <c r="H6" s="173"/>
      <c r="I6" s="174"/>
      <c r="J6" s="175"/>
      <c r="K6" s="175"/>
      <c r="L6" s="175"/>
      <c r="M6" s="175"/>
      <c r="N6" s="175"/>
      <c r="O6" s="175"/>
      <c r="P6" s="175"/>
      <c r="Q6" s="175"/>
      <c r="R6" s="175"/>
      <c r="S6" s="175"/>
      <c r="T6" s="175"/>
      <c r="U6" s="175"/>
      <c r="V6" s="175"/>
      <c r="W6" s="175"/>
      <c r="X6" s="175"/>
      <c r="Y6" s="175"/>
      <c r="Z6" s="175"/>
      <c r="AA6" s="175"/>
      <c r="AC6" s="326"/>
      <c r="AD6" s="326"/>
      <c r="AE6" s="326"/>
    </row>
    <row r="7" spans="1:31" s="115" customFormat="1" ht="81.75" customHeight="1" thickBot="1" x14ac:dyDescent="0.25">
      <c r="A7" s="198" t="str">
        <f>'1 Basis vragenformulier'!A24</f>
        <v>A1</v>
      </c>
      <c r="B7" s="150" t="str">
        <f>'1 Basis vragenformulier'!B24</f>
        <v>De deelnemers in het netwerk delen een gezamenlijke ambitie.</v>
      </c>
      <c r="C7" s="205">
        <f>'1 Basis vragenformulier'!D24</f>
        <v>0</v>
      </c>
      <c r="D7" s="146"/>
      <c r="E7" s="146"/>
      <c r="F7" s="146"/>
      <c r="G7" s="146"/>
      <c r="H7" s="199"/>
      <c r="I7" s="199"/>
      <c r="J7" s="146"/>
      <c r="K7" s="146"/>
      <c r="L7" s="146"/>
      <c r="M7" s="146"/>
      <c r="N7" s="146"/>
      <c r="O7" s="146"/>
      <c r="P7" s="146"/>
      <c r="Q7" s="146"/>
      <c r="R7" s="146"/>
      <c r="S7" s="146"/>
      <c r="T7" s="146"/>
      <c r="U7" s="146"/>
      <c r="V7" s="146"/>
      <c r="W7" s="146"/>
      <c r="X7" s="146"/>
      <c r="Y7" s="146"/>
      <c r="Z7" s="146"/>
      <c r="AA7" s="146"/>
      <c r="AB7" s="146"/>
      <c r="AC7" s="333"/>
      <c r="AD7" s="326"/>
      <c r="AE7" s="552"/>
    </row>
    <row r="8" spans="1:31" s="115" customFormat="1" ht="13.5" thickBot="1" x14ac:dyDescent="0.25">
      <c r="A8" s="198" t="str">
        <f>'1 Basis vragenformulier'!A25</f>
        <v>A2</v>
      </c>
      <c r="B8" s="150" t="str">
        <f>'1 Basis vragenformulier'!B25</f>
        <v>Ik voel mij persoonlijk verbonden met de ambitie van het netwerk.</v>
      </c>
      <c r="C8" s="202">
        <f>'1 Basis vragenformulier'!D25</f>
        <v>0</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334"/>
      <c r="AD8" s="326"/>
      <c r="AE8" s="553"/>
    </row>
    <row r="9" spans="1:31" s="115" customFormat="1" ht="24.75" thickBot="1" x14ac:dyDescent="0.25">
      <c r="A9" s="198" t="str">
        <f>'1 Basis vragenformulier'!A26</f>
        <v>A3</v>
      </c>
      <c r="B9" s="151" t="str">
        <f>'1 Basis vragenformulier'!B26</f>
        <v>Het leveren van een bijdrage aan duurzaamheid maakt onderdeel uit van de ambitie.</v>
      </c>
      <c r="C9" s="202">
        <f>'1 Basis vragenformulier'!D26</f>
        <v>0</v>
      </c>
      <c r="D9" s="147"/>
      <c r="E9" s="147"/>
      <c r="F9" s="147"/>
      <c r="G9" s="147"/>
      <c r="H9" s="199"/>
      <c r="I9" s="199"/>
      <c r="J9" s="199"/>
      <c r="K9" s="199"/>
      <c r="L9" s="147"/>
      <c r="M9" s="147"/>
      <c r="N9" s="147"/>
      <c r="O9" s="147"/>
      <c r="P9" s="147"/>
      <c r="Q9" s="147"/>
      <c r="R9" s="147"/>
      <c r="S9" s="147"/>
      <c r="T9" s="147"/>
      <c r="U9" s="147"/>
      <c r="V9" s="147"/>
      <c r="W9" s="147"/>
      <c r="X9" s="147"/>
      <c r="Y9" s="147"/>
      <c r="Z9" s="147"/>
      <c r="AA9" s="147"/>
      <c r="AB9" s="199"/>
      <c r="AC9" s="334"/>
      <c r="AD9" s="326"/>
      <c r="AE9" s="553"/>
    </row>
    <row r="10" spans="1:31" s="115" customFormat="1" ht="13.5" thickBot="1" x14ac:dyDescent="0.25">
      <c r="A10" s="198" t="str">
        <f>'1 Basis vragenformulier'!A27</f>
        <v>A4</v>
      </c>
      <c r="B10" s="150" t="str">
        <f>'1 Basis vragenformulier'!B27</f>
        <v xml:space="preserve">De ambitie is omgezet in heldere, concrete, haalbare doelen. </v>
      </c>
      <c r="C10" s="202">
        <f>'1 Basis vragenformulier'!D27</f>
        <v>0</v>
      </c>
      <c r="D10" s="147"/>
      <c r="E10" s="147"/>
      <c r="F10" s="147"/>
      <c r="G10" s="147"/>
      <c r="H10" s="148"/>
      <c r="I10" s="148"/>
      <c r="J10" s="148"/>
      <c r="K10" s="148"/>
      <c r="L10" s="147"/>
      <c r="M10" s="147"/>
      <c r="N10" s="147"/>
      <c r="O10" s="147"/>
      <c r="P10" s="147"/>
      <c r="Q10" s="147"/>
      <c r="R10" s="147"/>
      <c r="S10" s="147"/>
      <c r="T10" s="147"/>
      <c r="U10" s="147"/>
      <c r="V10" s="147"/>
      <c r="W10" s="147"/>
      <c r="X10" s="147"/>
      <c r="Y10" s="147"/>
      <c r="Z10" s="147"/>
      <c r="AA10" s="147"/>
      <c r="AB10" s="148"/>
      <c r="AC10" s="334"/>
      <c r="AD10" s="326"/>
      <c r="AE10" s="554"/>
    </row>
    <row r="11" spans="1:31" s="115" customFormat="1" ht="30.75" customHeight="1" thickBot="1" x14ac:dyDescent="0.25">
      <c r="A11" s="195" t="str">
        <f>'1 Basis vragenformulier'!A28</f>
        <v>B. Belangen</v>
      </c>
      <c r="B11" s="118" t="str">
        <f>'1 Basis vragenformulier'!B28</f>
        <v xml:space="preserve">In de netwerksamenwerking worden ieders belangen erkend. </v>
      </c>
      <c r="C11" s="200"/>
      <c r="D11" s="145"/>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326"/>
      <c r="AE11" s="116"/>
    </row>
    <row r="12" spans="1:31" s="115" customFormat="1" ht="13.5" thickBot="1" x14ac:dyDescent="0.25">
      <c r="A12" s="198" t="str">
        <f>'1 Basis vragenformulier'!A29</f>
        <v>B1</v>
      </c>
      <c r="B12" s="152" t="str">
        <f>'1 Basis vragenformulier'!B29</f>
        <v>De netwerkdeelnemers zijn met elkaar in gesprek over elkaars belangen.</v>
      </c>
      <c r="C12" s="201">
        <f>'1 Basis vragenformulier'!D29</f>
        <v>0</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333"/>
      <c r="AD12" s="326"/>
      <c r="AE12" s="552"/>
    </row>
    <row r="13" spans="1:31" s="115" customFormat="1" ht="13.5" thickBot="1" x14ac:dyDescent="0.25">
      <c r="A13" s="198" t="str">
        <f>'1 Basis vragenformulier'!A30</f>
        <v>B2</v>
      </c>
      <c r="B13" s="152" t="str">
        <f>'1 Basis vragenformulier'!B30</f>
        <v>De netwerksamenwerking draagt bij aan het belang of doel van mijn organisatie.</v>
      </c>
      <c r="C13" s="202">
        <f>'1 Basis vragenformulier'!D30</f>
        <v>0</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334"/>
      <c r="AD13" s="326"/>
      <c r="AE13" s="553"/>
    </row>
    <row r="14" spans="1:31" s="115" customFormat="1" ht="13.5" thickBot="1" x14ac:dyDescent="0.25">
      <c r="A14" s="198" t="str">
        <f>'1 Basis vragenformulier'!A31</f>
        <v>B3</v>
      </c>
      <c r="B14" s="152" t="str">
        <f>'1 Basis vragenformulier'!B31</f>
        <v>De netwerkdeelnemers houden rekening met elkaars belangen en problemen.</v>
      </c>
      <c r="C14" s="202">
        <f>'1 Basis vragenformulier'!D31</f>
        <v>0</v>
      </c>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334"/>
      <c r="AD14" s="326"/>
      <c r="AE14" s="554"/>
    </row>
    <row r="15" spans="1:31" s="115" customFormat="1" ht="72.75" thickBot="1" x14ac:dyDescent="0.25">
      <c r="A15" s="195" t="str">
        <f>'1 Basis vragenformulier'!A32</f>
        <v>C. Organisatiegraad</v>
      </c>
      <c r="B15" s="117" t="str">
        <f>'1 Basis vragenformulier'!B32</f>
        <v>De organisatie(structuur) versterkt het netwerk.</v>
      </c>
      <c r="C15" s="200"/>
      <c r="D15" s="145"/>
      <c r="E15" s="116"/>
      <c r="F15" s="116"/>
      <c r="G15" s="116"/>
      <c r="H15" s="522"/>
      <c r="I15" s="522"/>
      <c r="J15" s="522"/>
      <c r="K15" s="116"/>
      <c r="L15" s="116"/>
      <c r="M15" s="116"/>
      <c r="N15" s="116"/>
      <c r="O15" s="116"/>
      <c r="P15" s="116"/>
      <c r="Q15" s="116"/>
      <c r="R15" s="116"/>
      <c r="S15" s="116"/>
      <c r="T15" s="116"/>
      <c r="U15" s="116"/>
      <c r="V15" s="116"/>
      <c r="W15" s="116"/>
      <c r="X15" s="116"/>
      <c r="Y15" s="116"/>
      <c r="Z15" s="116"/>
      <c r="AA15" s="116"/>
      <c r="AB15" s="203"/>
      <c r="AC15" s="116"/>
      <c r="AD15" s="326"/>
      <c r="AE15" s="116"/>
    </row>
    <row r="16" spans="1:31" s="115" customFormat="1" ht="13.5" thickBot="1" x14ac:dyDescent="0.25">
      <c r="A16" s="198" t="str">
        <f>'1 Basis vragenformulier'!A33</f>
        <v>C1</v>
      </c>
      <c r="B16" s="152" t="str">
        <f>'1 Basis vragenformulier'!B33</f>
        <v>Er is voldoende bestuurlijke betrokkenheid bij het netwerk.</v>
      </c>
      <c r="C16" s="201">
        <f>'1 Basis vragenformulier'!D33</f>
        <v>0</v>
      </c>
      <c r="D16" s="146"/>
      <c r="E16" s="146"/>
      <c r="F16" s="146"/>
      <c r="G16" s="146"/>
      <c r="H16" s="148"/>
      <c r="I16" s="148"/>
      <c r="J16" s="148"/>
      <c r="K16" s="148"/>
      <c r="L16" s="148"/>
      <c r="M16" s="148"/>
      <c r="N16" s="148"/>
      <c r="O16" s="148"/>
      <c r="P16" s="148"/>
      <c r="Q16" s="148"/>
      <c r="R16" s="148"/>
      <c r="S16" s="148"/>
      <c r="T16" s="148"/>
      <c r="U16" s="148"/>
      <c r="V16" s="148"/>
      <c r="W16" s="148"/>
      <c r="X16" s="148"/>
      <c r="Y16" s="148"/>
      <c r="Z16" s="148"/>
      <c r="AA16" s="148"/>
      <c r="AB16" s="147"/>
      <c r="AC16" s="333"/>
      <c r="AD16" s="326"/>
      <c r="AE16" s="552"/>
    </row>
    <row r="17" spans="1:31" s="115" customFormat="1" ht="13.5" thickBot="1" x14ac:dyDescent="0.25">
      <c r="A17" s="198" t="str">
        <f>'1 Basis vragenformulier'!A34</f>
        <v>C2</v>
      </c>
      <c r="B17" s="152" t="str">
        <f>'1 Basis vragenformulier'!B34</f>
        <v>In het netwerk zijn spelregels afgesproken over hoe men met elkaar omgaat.</v>
      </c>
      <c r="C17" s="202">
        <f>'1 Basis vragenformulier'!D34</f>
        <v>0</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334"/>
      <c r="AD17" s="326"/>
      <c r="AE17" s="553"/>
    </row>
    <row r="18" spans="1:31" s="115" customFormat="1" ht="13.5" thickBot="1" x14ac:dyDescent="0.25">
      <c r="A18" s="198" t="str">
        <f>'1 Basis vragenformulier'!A35</f>
        <v>C3</v>
      </c>
      <c r="B18" s="152" t="str">
        <f>'1 Basis vragenformulier'!B35</f>
        <v>De verdeling van rollen en verantwoordelijkheden in het netwerk is werkbaar.</v>
      </c>
      <c r="C18" s="202">
        <f>'1 Basis vragenformulier'!D35</f>
        <v>0</v>
      </c>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334"/>
      <c r="AD18" s="326"/>
      <c r="AE18" s="553"/>
    </row>
    <row r="19" spans="1:31" s="115" customFormat="1" ht="13.5" thickBot="1" x14ac:dyDescent="0.25">
      <c r="A19" s="198" t="str">
        <f>'1 Basis vragenformulier'!A36</f>
        <v>C4</v>
      </c>
      <c r="B19" s="152" t="str">
        <f>'1 Basis vragenformulier'!B36</f>
        <v>De organisatie en de structuur van het netwerk passen bij de ambitie.</v>
      </c>
      <c r="C19" s="202">
        <f>'1 Basis vragenformulier'!D36</f>
        <v>0</v>
      </c>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334"/>
      <c r="AD19" s="326"/>
      <c r="AE19" s="553"/>
    </row>
    <row r="20" spans="1:31" s="115" customFormat="1" ht="13.5" thickBot="1" x14ac:dyDescent="0.25">
      <c r="A20" s="198" t="str">
        <f>'1 Basis vragenformulier'!A37</f>
        <v>C5</v>
      </c>
      <c r="B20" s="152" t="str">
        <f>'1 Basis vragenformulier'!B37</f>
        <v xml:space="preserve">Op belangrijke keuzemomenten voor het netwerk worden experts betrokken. </v>
      </c>
      <c r="C20" s="202">
        <f>'1 Basis vragenformulier'!D37</f>
        <v>0</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334"/>
      <c r="AD20" s="326"/>
      <c r="AE20" s="554"/>
    </row>
    <row r="21" spans="1:31" s="115" customFormat="1" ht="60.75" thickBot="1" x14ac:dyDescent="0.25">
      <c r="A21" s="195" t="str">
        <f>'1 Basis vragenformulier'!A38</f>
        <v>D. Proceskwaliteit</v>
      </c>
      <c r="B21" s="117" t="str">
        <f>'1 Basis vragenformulier'!B38</f>
        <v>De (netwerk)processen ondersteunen de kwaliteit van de samenwerking en de opbrengsten.</v>
      </c>
      <c r="C21" s="200"/>
      <c r="D21" s="145"/>
      <c r="E21" s="116"/>
      <c r="F21" s="116"/>
      <c r="G21" s="116"/>
      <c r="H21" s="203"/>
      <c r="I21" s="203"/>
      <c r="J21" s="203"/>
      <c r="K21" s="116"/>
      <c r="L21" s="116"/>
      <c r="M21" s="116"/>
      <c r="N21" s="116"/>
      <c r="O21" s="116"/>
      <c r="P21" s="116"/>
      <c r="Q21" s="116"/>
      <c r="R21" s="116"/>
      <c r="S21" s="116"/>
      <c r="T21" s="116"/>
      <c r="U21" s="116"/>
      <c r="V21" s="116"/>
      <c r="W21" s="116"/>
      <c r="X21" s="116"/>
      <c r="Y21" s="116"/>
      <c r="Z21" s="116"/>
      <c r="AA21" s="116"/>
      <c r="AB21" s="203"/>
      <c r="AC21" s="116"/>
      <c r="AD21" s="326"/>
      <c r="AE21" s="116"/>
    </row>
    <row r="22" spans="1:31" s="115" customFormat="1" ht="13.5" thickBot="1" x14ac:dyDescent="0.25">
      <c r="A22" s="198" t="str">
        <f>'1 Basis vragenformulier'!A39</f>
        <v>D1</v>
      </c>
      <c r="B22" s="152" t="str">
        <f>'1 Basis vragenformulier'!B39</f>
        <v>Het netwerk beschikt over een planning van concrete activiteiten.</v>
      </c>
      <c r="C22" s="201">
        <f>'1 Basis vragenformulier'!D39</f>
        <v>0</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333"/>
      <c r="AD22" s="326"/>
      <c r="AE22" s="552"/>
    </row>
    <row r="23" spans="1:31" s="115" customFormat="1" ht="13.5" thickBot="1" x14ac:dyDescent="0.25">
      <c r="A23" s="198" t="str">
        <f>'1 Basis vragenformulier'!A40</f>
        <v>D2</v>
      </c>
      <c r="B23" s="152" t="str">
        <f>'1 Basis vragenformulier'!B40</f>
        <v xml:space="preserve">De snelheid van werken binnen het netwerk is naar wens. </v>
      </c>
      <c r="C23" s="202">
        <f>'1 Basis vragenformulier'!D40</f>
        <v>0</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334"/>
      <c r="AD23" s="326"/>
      <c r="AE23" s="553"/>
    </row>
    <row r="24" spans="1:31" s="115" customFormat="1" ht="13.5" thickBot="1" x14ac:dyDescent="0.25">
      <c r="A24" s="198" t="str">
        <f>'1 Basis vragenformulier'!A41</f>
        <v>D3</v>
      </c>
      <c r="B24" s="152" t="str">
        <f>'1 Basis vragenformulier'!B41</f>
        <v>Het netwerk monitort de voortgang.</v>
      </c>
      <c r="C24" s="202">
        <f>'1 Basis vragenformulier'!D41</f>
        <v>0</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334"/>
      <c r="AD24" s="326"/>
      <c r="AE24" s="553"/>
    </row>
    <row r="25" spans="1:31" s="115" customFormat="1" ht="13.5" thickBot="1" x14ac:dyDescent="0.25">
      <c r="A25" s="198" t="str">
        <f>'1 Basis vragenformulier'!A42</f>
        <v>D4</v>
      </c>
      <c r="B25" s="152" t="str">
        <f>'1 Basis vragenformulier'!B42</f>
        <v>Het netwerk evalueert periodiek de samenwerking.</v>
      </c>
      <c r="C25" s="202">
        <f>'1 Basis vragenformulier'!D42</f>
        <v>0</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334"/>
      <c r="AD25" s="326"/>
      <c r="AE25" s="554"/>
    </row>
    <row r="26" spans="1:31" s="115" customFormat="1" ht="60.75" thickBot="1" x14ac:dyDescent="0.25">
      <c r="A26" s="195" t="str">
        <f>'1 Basis vragenformulier'!A43</f>
        <v>E. Commitment</v>
      </c>
      <c r="B26" s="118" t="str">
        <f>'1 Basis vragenformulier'!B43</f>
        <v>Het netwerk heeft het commitment van de netwerkpartners.</v>
      </c>
      <c r="C26" s="200"/>
      <c r="D26" s="145"/>
      <c r="E26" s="116"/>
      <c r="F26" s="116"/>
      <c r="G26" s="116"/>
      <c r="H26" s="203"/>
      <c r="I26" s="203"/>
      <c r="J26" s="203"/>
      <c r="K26" s="116"/>
      <c r="L26" s="116"/>
      <c r="M26" s="116"/>
      <c r="N26" s="116"/>
      <c r="O26" s="116"/>
      <c r="P26" s="116"/>
      <c r="Q26" s="116"/>
      <c r="R26" s="116"/>
      <c r="S26" s="116"/>
      <c r="T26" s="116"/>
      <c r="U26" s="116"/>
      <c r="V26" s="116"/>
      <c r="W26" s="116"/>
      <c r="X26" s="116"/>
      <c r="Y26" s="116"/>
      <c r="Z26" s="116"/>
      <c r="AA26" s="116"/>
      <c r="AB26" s="203"/>
      <c r="AC26" s="116"/>
      <c r="AD26" s="326"/>
      <c r="AE26" s="116"/>
    </row>
    <row r="27" spans="1:31" s="115" customFormat="1" ht="13.5" thickBot="1" x14ac:dyDescent="0.25">
      <c r="A27" s="198" t="str">
        <f>'1 Basis vragenformulier'!A44</f>
        <v>E1</v>
      </c>
      <c r="B27" s="152" t="str">
        <f>'1 Basis vragenformulier'!B44</f>
        <v>De netwerkdeelnemers voelen urgentie om samen te werken.</v>
      </c>
      <c r="C27" s="201">
        <f>'1 Basis vragenformulier'!D44</f>
        <v>0</v>
      </c>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333"/>
      <c r="AD27" s="326"/>
      <c r="AE27" s="552"/>
    </row>
    <row r="28" spans="1:31" s="115" customFormat="1" ht="24.75" thickBot="1" x14ac:dyDescent="0.25">
      <c r="A28" s="198" t="str">
        <f>'1 Basis vragenformulier'!A45</f>
        <v>E2</v>
      </c>
      <c r="B28" s="152" t="str">
        <f>'1 Basis vragenformulier'!B45</f>
        <v>Mijn organisatie ondersteunt mij voldoende om een optimale bijdrage te leveren in het netwerk.</v>
      </c>
      <c r="C28" s="202">
        <f>'1 Basis vragenformulier'!D45</f>
        <v>0</v>
      </c>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334"/>
      <c r="AD28" s="326"/>
      <c r="AE28" s="553"/>
    </row>
    <row r="29" spans="1:31" s="115" customFormat="1" ht="24.75" thickBot="1" x14ac:dyDescent="0.25">
      <c r="A29" s="198" t="str">
        <f>'1 Basis vragenformulier'!A46</f>
        <v>E3</v>
      </c>
      <c r="B29" s="152" t="str">
        <f>'1 Basis vragenformulier'!B46</f>
        <v>De deelnemers in het netwerk tonen eigenaarschap door het nemen van initiatieven.</v>
      </c>
      <c r="C29" s="202">
        <f>'1 Basis vragenformulier'!D46</f>
        <v>0</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334"/>
      <c r="AD29" s="326"/>
      <c r="AE29" s="553"/>
    </row>
    <row r="30" spans="1:31" s="115" customFormat="1" ht="66" customHeight="1" thickBot="1" x14ac:dyDescent="0.25">
      <c r="A30" s="198" t="str">
        <f>'1 Basis vragenformulier'!A47</f>
        <v>E4</v>
      </c>
      <c r="B30" s="152" t="str">
        <f>'1 Basis vragenformulier'!B47</f>
        <v>Alle partners investeren voldoende tijd en/of geld in het netwerk.</v>
      </c>
      <c r="C30" s="202">
        <f>'1 Basis vragenformulier'!D47</f>
        <v>0</v>
      </c>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334"/>
      <c r="AD30" s="326"/>
      <c r="AE30" s="554"/>
    </row>
    <row r="31" spans="1:31" s="115" customFormat="1" ht="48.75" thickBot="1" x14ac:dyDescent="0.25">
      <c r="A31" s="195" t="str">
        <f>'1 Basis vragenformulier'!A48</f>
        <v>F. Verbinden</v>
      </c>
      <c r="B31" s="118" t="str">
        <f>'1 Basis vragenformulier'!B48</f>
        <v>Er zijn voldoende waarborgen om de verbindingen in het netwerk te versterken.</v>
      </c>
      <c r="C31" s="200"/>
      <c r="D31" s="145"/>
      <c r="E31" s="116"/>
      <c r="F31" s="116"/>
      <c r="G31" s="116"/>
      <c r="H31" s="203"/>
      <c r="I31" s="116"/>
      <c r="J31" s="116"/>
      <c r="K31" s="116"/>
      <c r="L31" s="116"/>
      <c r="M31" s="116"/>
      <c r="N31" s="116"/>
      <c r="O31" s="116"/>
      <c r="P31" s="116"/>
      <c r="Q31" s="116"/>
      <c r="R31" s="116"/>
      <c r="S31" s="116"/>
      <c r="T31" s="116"/>
      <c r="U31" s="116"/>
      <c r="V31" s="116"/>
      <c r="W31" s="116"/>
      <c r="X31" s="116"/>
      <c r="Y31" s="116"/>
      <c r="Z31" s="116"/>
      <c r="AA31" s="116"/>
      <c r="AB31" s="116"/>
      <c r="AC31" s="116"/>
      <c r="AD31" s="326"/>
      <c r="AE31" s="116"/>
    </row>
    <row r="32" spans="1:31" s="115" customFormat="1" ht="13.5" thickBot="1" x14ac:dyDescent="0.25">
      <c r="A32" s="198" t="str">
        <f>'1 Basis vragenformulier'!A49</f>
        <v>F1</v>
      </c>
      <c r="B32" s="150" t="str">
        <f>'1 Basis vragenformulier'!B49</f>
        <v>Ik voel me geïnspireerd door de samenwerking met de netwerkdeelnemers.</v>
      </c>
      <c r="C32" s="201">
        <f>'1 Basis vragenformulier'!D49</f>
        <v>0</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333"/>
      <c r="AD32" s="326"/>
      <c r="AE32" s="552"/>
    </row>
    <row r="33" spans="1:31" s="115" customFormat="1" ht="13.5" thickBot="1" x14ac:dyDescent="0.25">
      <c r="A33" s="198" t="str">
        <f>'1 Basis vragenformulier'!A50</f>
        <v>F2</v>
      </c>
      <c r="B33" s="150" t="str">
        <f>'1 Basis vragenformulier'!B50</f>
        <v>De netwerkdeelnemers begrijpen elkaar (bijv. spreken dezelfde taal).</v>
      </c>
      <c r="C33" s="202">
        <f>'1 Basis vragenformulier'!D50</f>
        <v>0</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334"/>
      <c r="AD33" s="326"/>
      <c r="AE33" s="553"/>
    </row>
    <row r="34" spans="1:31" s="115" customFormat="1" ht="13.5" thickBot="1" x14ac:dyDescent="0.25">
      <c r="A34" s="198" t="str">
        <f>'1 Basis vragenformulier'!A51</f>
        <v>F3</v>
      </c>
      <c r="B34" s="150" t="str">
        <f>'1 Basis vragenformulier'!B51</f>
        <v>De activiteiten in het netwerk worden voldoende gecoördineerd.</v>
      </c>
      <c r="C34" s="202">
        <f>'1 Basis vragenformulier'!D51</f>
        <v>0</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334"/>
      <c r="AD34" s="326"/>
      <c r="AE34" s="553"/>
    </row>
    <row r="35" spans="1:31" s="115" customFormat="1" ht="13.5" thickBot="1" x14ac:dyDescent="0.25">
      <c r="A35" s="198" t="str">
        <f>'1 Basis vragenformulier'!A52</f>
        <v>F4</v>
      </c>
      <c r="B35" s="150" t="str">
        <f>'1 Basis vragenformulier'!B52</f>
        <v>De netwerkdeelnemers hebben onderling voldoende informeel contact.</v>
      </c>
      <c r="C35" s="202">
        <f>'1 Basis vragenformulier'!D52</f>
        <v>0</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334"/>
      <c r="AD35" s="326"/>
      <c r="AE35" s="553"/>
    </row>
    <row r="36" spans="1:31" s="115" customFormat="1" ht="13.5" thickBot="1" x14ac:dyDescent="0.25">
      <c r="A36" s="198" t="str">
        <f>'1 Basis vragenformulier'!A53</f>
        <v>F5</v>
      </c>
      <c r="B36" s="150" t="str">
        <f>'1 Basis vragenformulier'!B53</f>
        <v>De netwerkdeelnemers komen voldoende frequent bijeen.</v>
      </c>
      <c r="C36" s="202">
        <f>'1 Basis vragenformulier'!D53</f>
        <v>0</v>
      </c>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334"/>
      <c r="AD36" s="326"/>
      <c r="AE36" s="554"/>
    </row>
    <row r="37" spans="1:31" s="115" customFormat="1" ht="48.75" thickBot="1" x14ac:dyDescent="0.25">
      <c r="A37" s="195" t="str">
        <f>'1 Basis vragenformulier'!A54</f>
        <v>G. Vertrouwen</v>
      </c>
      <c r="B37" s="117" t="str">
        <f>'1 Basis vragenformulier'!B54</f>
        <v>De netwerkdeelnemers vertrouwen elkaar.</v>
      </c>
      <c r="C37" s="200"/>
      <c r="D37" s="145"/>
      <c r="E37" s="116"/>
      <c r="F37" s="116"/>
      <c r="G37" s="116"/>
      <c r="H37" s="203"/>
      <c r="I37" s="204"/>
      <c r="J37" s="204"/>
      <c r="K37" s="204"/>
      <c r="L37" s="116"/>
      <c r="M37" s="116"/>
      <c r="N37" s="116"/>
      <c r="O37" s="116"/>
      <c r="P37" s="116"/>
      <c r="Q37" s="116"/>
      <c r="R37" s="116"/>
      <c r="S37" s="116"/>
      <c r="T37" s="116"/>
      <c r="U37" s="116"/>
      <c r="V37" s="116"/>
      <c r="W37" s="116"/>
      <c r="X37" s="116"/>
      <c r="Y37" s="116"/>
      <c r="Z37" s="116"/>
      <c r="AA37" s="116"/>
      <c r="AB37" s="204"/>
      <c r="AC37" s="116"/>
      <c r="AD37" s="326"/>
      <c r="AE37" s="116"/>
    </row>
    <row r="38" spans="1:31" s="115" customFormat="1" ht="13.5" thickBot="1" x14ac:dyDescent="0.25">
      <c r="A38" s="198" t="str">
        <f>'1 Basis vragenformulier'!A55</f>
        <v>G1</v>
      </c>
      <c r="B38" s="152" t="str">
        <f>'1 Basis vragenformulier'!B55</f>
        <v>De communicatie in het netwerk is open en transparant.</v>
      </c>
      <c r="C38" s="201">
        <f>'1 Basis vragenformulier'!D55</f>
        <v>0</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333"/>
      <c r="AD38" s="326"/>
      <c r="AE38" s="552"/>
    </row>
    <row r="39" spans="1:31" s="115" customFormat="1" ht="13.5" thickBot="1" x14ac:dyDescent="0.25">
      <c r="A39" s="198" t="str">
        <f>'1 Basis vragenformulier'!A56</f>
        <v>G2</v>
      </c>
      <c r="B39" s="152" t="str">
        <f>'1 Basis vragenformulier'!B56</f>
        <v xml:space="preserve">De netwerkdeelnemers durven elkaar aan te spreken. </v>
      </c>
      <c r="C39" s="202">
        <f>'1 Basis vragenformulier'!D56</f>
        <v>0</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334"/>
      <c r="AD39" s="326"/>
      <c r="AE39" s="553"/>
    </row>
    <row r="40" spans="1:31" s="115" customFormat="1" ht="13.5" thickBot="1" x14ac:dyDescent="0.25">
      <c r="A40" s="198" t="str">
        <f>'1 Basis vragenformulier'!A57</f>
        <v>G3</v>
      </c>
      <c r="B40" s="152" t="str">
        <f>'1 Basis vragenformulier'!B57</f>
        <v>De netwerkdeelnemers komen hun afspraken na.</v>
      </c>
      <c r="C40" s="202">
        <f>'1 Basis vragenformulier'!D57</f>
        <v>0</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334"/>
      <c r="AD40" s="326"/>
      <c r="AE40" s="553"/>
    </row>
    <row r="41" spans="1:31" s="115" customFormat="1" ht="13.5" thickBot="1" x14ac:dyDescent="0.25">
      <c r="A41" s="198" t="str">
        <f>'1 Basis vragenformulier'!A58</f>
        <v>G4</v>
      </c>
      <c r="B41" s="152" t="str">
        <f>'1 Basis vragenformulier'!B58</f>
        <v>De netwerkdeelnemers gunnen elkaar hun successen.</v>
      </c>
      <c r="C41" s="202">
        <f>'1 Basis vragenformulier'!D58</f>
        <v>0</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334"/>
      <c r="AD41" s="326"/>
      <c r="AE41" s="554"/>
    </row>
    <row r="42" spans="1:31" s="115" customFormat="1" ht="48.75" thickBot="1" x14ac:dyDescent="0.25">
      <c r="A42" s="195" t="str">
        <f>'1 Basis vragenformulier'!A59</f>
        <v>H. Daadkracht</v>
      </c>
      <c r="B42" s="117" t="str">
        <f>'1 Basis vragenformulier'!B59</f>
        <v>Er is sprake van voortvarendheid in het netwerk.</v>
      </c>
      <c r="C42" s="200"/>
      <c r="D42" s="145"/>
      <c r="E42" s="116"/>
      <c r="F42" s="116"/>
      <c r="G42" s="116"/>
      <c r="H42" s="203"/>
      <c r="I42" s="116"/>
      <c r="J42" s="203"/>
      <c r="K42" s="116"/>
      <c r="L42" s="116"/>
      <c r="M42" s="116"/>
      <c r="N42" s="116"/>
      <c r="O42" s="116"/>
      <c r="P42" s="116"/>
      <c r="Q42" s="116"/>
      <c r="R42" s="116"/>
      <c r="S42" s="116"/>
      <c r="T42" s="116"/>
      <c r="U42" s="116"/>
      <c r="V42" s="116"/>
      <c r="W42" s="116"/>
      <c r="X42" s="116"/>
      <c r="Y42" s="116"/>
      <c r="Z42" s="116"/>
      <c r="AA42" s="116"/>
      <c r="AB42" s="203"/>
      <c r="AC42" s="116"/>
      <c r="AD42" s="326"/>
      <c r="AE42" s="116"/>
    </row>
    <row r="43" spans="1:31" s="115" customFormat="1" ht="13.5" thickBot="1" x14ac:dyDescent="0.25">
      <c r="A43" s="198" t="str">
        <f>'1 Basis vragenformulier'!A60</f>
        <v>H1</v>
      </c>
      <c r="B43" s="152" t="str">
        <f>'1 Basis vragenformulier'!B60</f>
        <v>Het netwerk boekt voldoende voortgang.</v>
      </c>
      <c r="C43" s="201">
        <f>'1 Basis vragenformulier'!D60</f>
        <v>0</v>
      </c>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333"/>
      <c r="AD43" s="326"/>
      <c r="AE43" s="552"/>
    </row>
    <row r="44" spans="1:31" s="115" customFormat="1" ht="24.75" thickBot="1" x14ac:dyDescent="0.25">
      <c r="A44" s="198" t="str">
        <f>'1 Basis vragenformulier'!A61</f>
        <v>H2</v>
      </c>
      <c r="B44" s="152" t="str">
        <f>'1 Basis vragenformulier'!B61</f>
        <v>De activiteiten in het netwerk (bijv. bijeenkomsten) dragen bij aan de ambitie van het netwerk.</v>
      </c>
      <c r="C44" s="202">
        <f>'1 Basis vragenformulier'!D61</f>
        <v>0</v>
      </c>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334"/>
      <c r="AD44" s="326"/>
      <c r="AE44" s="554"/>
    </row>
    <row r="45" spans="1:31" s="115" customFormat="1" ht="60.75" thickBot="1" x14ac:dyDescent="0.25">
      <c r="A45" s="195" t="str">
        <f>'1 Basis vragenformulier'!A62</f>
        <v>I. Samenstelling</v>
      </c>
      <c r="B45" s="118" t="str">
        <f>'1 Basis vragenformulier'!B62</f>
        <v>De juiste partijen zijn in het netwerk betrokken.</v>
      </c>
      <c r="C45" s="200"/>
      <c r="D45" s="145"/>
      <c r="E45" s="116"/>
      <c r="F45" s="116"/>
      <c r="G45" s="116"/>
      <c r="H45" s="203"/>
      <c r="I45" s="203"/>
      <c r="J45" s="203"/>
      <c r="K45" s="116"/>
      <c r="L45" s="203"/>
      <c r="M45" s="203"/>
      <c r="N45" s="203"/>
      <c r="O45" s="203"/>
      <c r="P45" s="203"/>
      <c r="Q45" s="203"/>
      <c r="R45" s="203"/>
      <c r="S45" s="203"/>
      <c r="T45" s="203"/>
      <c r="U45" s="203"/>
      <c r="V45" s="203"/>
      <c r="W45" s="203"/>
      <c r="X45" s="203"/>
      <c r="Y45" s="203"/>
      <c r="Z45" s="203"/>
      <c r="AA45" s="203"/>
      <c r="AB45" s="203"/>
      <c r="AC45" s="116"/>
      <c r="AD45" s="326"/>
      <c r="AE45" s="116"/>
    </row>
    <row r="46" spans="1:31" s="115" customFormat="1" ht="13.5" thickBot="1" x14ac:dyDescent="0.25">
      <c r="A46" s="198" t="str">
        <f>'1 Basis vragenformulier'!A63</f>
        <v>I1</v>
      </c>
      <c r="B46" s="150" t="str">
        <f>'1 Basis vragenformulier'!B63</f>
        <v xml:space="preserve">Het huidige netwerk is in staat om zelf oplossingen te vinden bij problemen. </v>
      </c>
      <c r="C46" s="201">
        <f>'1 Basis vragenformulier'!D63</f>
        <v>0</v>
      </c>
      <c r="D46" s="146"/>
      <c r="E46" s="146"/>
      <c r="F46" s="146"/>
      <c r="G46" s="146"/>
      <c r="H46" s="147"/>
      <c r="I46" s="147"/>
      <c r="J46" s="147"/>
      <c r="K46" s="146"/>
      <c r="L46" s="148"/>
      <c r="M46" s="147"/>
      <c r="N46" s="147"/>
      <c r="O46" s="147"/>
      <c r="P46" s="147"/>
      <c r="Q46" s="147"/>
      <c r="R46" s="147"/>
      <c r="S46" s="147"/>
      <c r="T46" s="147"/>
      <c r="U46" s="147"/>
      <c r="V46" s="147"/>
      <c r="W46" s="147"/>
      <c r="X46" s="147"/>
      <c r="Y46" s="147"/>
      <c r="Z46" s="147"/>
      <c r="AA46" s="147"/>
      <c r="AB46" s="147"/>
      <c r="AC46" s="333"/>
      <c r="AD46" s="326"/>
      <c r="AE46" s="552"/>
    </row>
    <row r="47" spans="1:31" s="115" customFormat="1" ht="24.75" thickBot="1" x14ac:dyDescent="0.25">
      <c r="A47" s="198" t="str">
        <f>'1 Basis vragenformulier'!A64</f>
        <v>I2</v>
      </c>
      <c r="B47" s="150" t="str">
        <f>'1 Basis vragenformulier'!B64</f>
        <v>In het netwerk zijn de juiste partners betrokken om de ambitie van het netwerk te realiseren.</v>
      </c>
      <c r="C47" s="202">
        <f>'1 Basis vragenformulier'!D64</f>
        <v>0</v>
      </c>
      <c r="D47" s="147"/>
      <c r="E47" s="147"/>
      <c r="F47" s="147"/>
      <c r="G47" s="147"/>
      <c r="H47" s="147"/>
      <c r="I47" s="147"/>
      <c r="J47" s="147"/>
      <c r="K47" s="147"/>
      <c r="L47" s="148"/>
      <c r="M47" s="147"/>
      <c r="N47" s="147"/>
      <c r="O47" s="147"/>
      <c r="P47" s="147"/>
      <c r="Q47" s="147"/>
      <c r="R47" s="147"/>
      <c r="S47" s="147"/>
      <c r="T47" s="147"/>
      <c r="U47" s="147"/>
      <c r="V47" s="147"/>
      <c r="W47" s="147"/>
      <c r="X47" s="147"/>
      <c r="Y47" s="147"/>
      <c r="Z47" s="147"/>
      <c r="AA47" s="147"/>
      <c r="AB47" s="147"/>
      <c r="AC47" s="334"/>
      <c r="AD47" s="326"/>
      <c r="AE47" s="559"/>
    </row>
    <row r="48" spans="1:31" s="115" customFormat="1" ht="13.5" thickBot="1" x14ac:dyDescent="0.25">
      <c r="A48" s="198" t="str">
        <f>'1 Basis vragenformulier'!A65</f>
        <v>I3</v>
      </c>
      <c r="B48" s="150" t="str">
        <f>'1 Basis vragenformulier'!B65</f>
        <v>De partners in het netwerk zijn voldoende divers.</v>
      </c>
      <c r="C48" s="202">
        <f>'1 Basis vragenformulier'!D65</f>
        <v>0</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334"/>
      <c r="AD48" s="326"/>
      <c r="AE48" s="559"/>
    </row>
    <row r="49" spans="1:31" s="115" customFormat="1" ht="34.5" customHeight="1" thickBot="1" x14ac:dyDescent="0.25">
      <c r="A49" s="564" t="str">
        <f>'1 Basis vragenformulier'!B104</f>
        <v>De samenwerking in het netwerk verloopt over het algemeen naar tevredenheid.</v>
      </c>
      <c r="B49" s="564"/>
      <c r="C49" s="205">
        <f>'1 Basis vragenformulier'!D104</f>
        <v>0</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325"/>
      <c r="AD49" s="326"/>
      <c r="AE49" s="325"/>
    </row>
    <row r="50" spans="1:31" s="291" customFormat="1" ht="13.5" thickBot="1" x14ac:dyDescent="0.25">
      <c r="A50" s="288"/>
      <c r="B50" s="288"/>
      <c r="C50" s="289"/>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335"/>
      <c r="AE50" s="290"/>
    </row>
    <row r="51" spans="1:31" ht="13.5" thickBot="1" x14ac:dyDescent="0.25">
      <c r="A51" s="185" t="str">
        <f>'1 Basis vragenformulier'!A67:D67</f>
        <v>STELLINGEN OVER DE NETWERKOPBRENGSTEN</v>
      </c>
      <c r="B51" s="186"/>
      <c r="C51" s="339" t="s">
        <v>180</v>
      </c>
      <c r="D51" s="188" t="str">
        <f t="shared" ref="D51:AB51" si="0">D3</f>
        <v>Vul hier de naam in</v>
      </c>
      <c r="E51" s="188" t="str">
        <f t="shared" si="0"/>
        <v>Vul hier de naam in</v>
      </c>
      <c r="F51" s="188" t="str">
        <f t="shared" si="0"/>
        <v>Vul hier de naam in</v>
      </c>
      <c r="G51" s="188">
        <f t="shared" si="0"/>
        <v>0</v>
      </c>
      <c r="H51" s="188">
        <f t="shared" si="0"/>
        <v>0</v>
      </c>
      <c r="I51" s="188">
        <f t="shared" si="0"/>
        <v>0</v>
      </c>
      <c r="J51" s="188">
        <f t="shared" si="0"/>
        <v>0</v>
      </c>
      <c r="K51" s="188">
        <f t="shared" si="0"/>
        <v>0</v>
      </c>
      <c r="L51" s="188">
        <f t="shared" si="0"/>
        <v>0</v>
      </c>
      <c r="M51" s="188"/>
      <c r="N51" s="188"/>
      <c r="O51" s="188"/>
      <c r="P51" s="188"/>
      <c r="Q51" s="188"/>
      <c r="R51" s="188"/>
      <c r="S51" s="188"/>
      <c r="T51" s="188"/>
      <c r="U51" s="188"/>
      <c r="V51" s="188"/>
      <c r="W51" s="188"/>
      <c r="X51" s="188"/>
      <c r="Y51" s="188"/>
      <c r="Z51" s="188"/>
      <c r="AA51" s="188"/>
      <c r="AB51" s="188">
        <f t="shared" si="0"/>
        <v>0</v>
      </c>
      <c r="AC51" s="327"/>
      <c r="AD51" s="328"/>
      <c r="AE51" s="327"/>
    </row>
    <row r="52" spans="1:31" ht="13.5" thickBot="1" x14ac:dyDescent="0.25">
      <c r="A52" s="190"/>
      <c r="B52" s="191" t="s">
        <v>213</v>
      </c>
      <c r="C52" s="349"/>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329"/>
      <c r="AD52" s="326"/>
      <c r="AE52" s="329"/>
    </row>
    <row r="53" spans="1:31" s="115" customFormat="1" ht="24.75" customHeight="1" thickBot="1" x14ac:dyDescent="0.25">
      <c r="A53" s="195" t="str">
        <f>'1 Basis vragenformulier'!A70</f>
        <v>J. 'Fysieke' mijlpalen</v>
      </c>
      <c r="B53" s="196" t="str">
        <f>'1 Basis vragenformulier'!B70</f>
        <v>De opbrengsten van het netwerk leiden tot waarneembare veranderingen in de maatschappij.</v>
      </c>
      <c r="C53" s="200"/>
      <c r="D53" s="14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326"/>
      <c r="AE53" s="116"/>
    </row>
    <row r="54" spans="1:31" s="115" customFormat="1" ht="13.5" thickBot="1" x14ac:dyDescent="0.25">
      <c r="A54" s="208" t="str">
        <f>'1 Basis vragenformulier'!A71</f>
        <v>J1</v>
      </c>
      <c r="B54" s="154" t="str">
        <f>'1 Basis vragenformulier'!B71</f>
        <v>De afgesproken doelen van het netwerk worden (naar verwachting) gerealiseerd.</v>
      </c>
      <c r="C54" s="331">
        <f>'1 Basis vragenformulier'!D71</f>
        <v>0</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36"/>
      <c r="AD54" s="326"/>
      <c r="AE54" s="557"/>
    </row>
    <row r="55" spans="1:31" s="115" customFormat="1" ht="13.5" thickBot="1" x14ac:dyDescent="0.25">
      <c r="A55" s="198" t="str">
        <f>'1 Basis vragenformulier'!A72</f>
        <v>J2</v>
      </c>
      <c r="B55" s="152" t="str">
        <f>'1 Basis vragenformulier'!B72</f>
        <v>Ik ben tevreden over de (fysieke) opbrengsten tot nu toe.</v>
      </c>
      <c r="C55" s="331">
        <f>'1 Basis vragenformulier'!D72</f>
        <v>0</v>
      </c>
      <c r="D55" s="350"/>
      <c r="E55" s="350"/>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37"/>
      <c r="AD55" s="326"/>
      <c r="AE55" s="558"/>
    </row>
    <row r="56" spans="1:31" s="115" customFormat="1" ht="24.75" thickBot="1" x14ac:dyDescent="0.25">
      <c r="A56" s="208" t="str">
        <f>'1 Basis vragenformulier'!A73</f>
        <v>J3</v>
      </c>
      <c r="B56" s="154" t="str">
        <f>'1 Basis vragenformulier'!B73</f>
        <v xml:space="preserve">De omgeving (bijv. gebruikers en burgers) merkt iets van de opbrengsten van het netwerk. </v>
      </c>
      <c r="C56" s="331">
        <f>'1 Basis vragenformulier'!D73</f>
        <v>0</v>
      </c>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36"/>
      <c r="AD56" s="326"/>
      <c r="AE56" s="556"/>
    </row>
    <row r="57" spans="1:31" s="115" customFormat="1" ht="13.5" customHeight="1" thickBot="1" x14ac:dyDescent="0.25">
      <c r="A57" s="195" t="str">
        <f>'1 Basis vragenformulier'!A74</f>
        <v>K. Tussenproducten</v>
      </c>
      <c r="B57" s="117" t="str">
        <f>'1 Basis vragenformulier'!B74</f>
        <v xml:space="preserve">Er zijn producten of randvoorwaarden gerealiseerd die oplijnen naar de ‘fysieke’ mijlpalen. </v>
      </c>
      <c r="C57" s="200"/>
      <c r="D57" s="149"/>
      <c r="E57" s="116"/>
      <c r="F57" s="116"/>
      <c r="G57" s="116"/>
      <c r="H57" s="116"/>
      <c r="I57" s="352"/>
      <c r="J57" s="352"/>
      <c r="K57" s="352"/>
      <c r="L57" s="352"/>
      <c r="M57" s="352"/>
      <c r="N57" s="352"/>
      <c r="O57" s="352"/>
      <c r="P57" s="352"/>
      <c r="Q57" s="352"/>
      <c r="R57" s="352"/>
      <c r="S57" s="352"/>
      <c r="T57" s="352"/>
      <c r="U57" s="352"/>
      <c r="V57" s="352"/>
      <c r="W57" s="352"/>
      <c r="X57" s="352"/>
      <c r="Y57" s="352"/>
      <c r="Z57" s="352"/>
      <c r="AA57" s="352"/>
      <c r="AB57" s="352"/>
      <c r="AC57" s="116"/>
      <c r="AD57" s="326"/>
      <c r="AE57" s="116"/>
    </row>
    <row r="58" spans="1:31" s="115" customFormat="1" ht="24.75" thickBot="1" x14ac:dyDescent="0.25">
      <c r="A58" s="209" t="str">
        <f>'1 Basis vragenformulier'!A75</f>
        <v>K1</v>
      </c>
      <c r="B58" s="153" t="str">
        <f>'1 Basis vragenformulier'!B75</f>
        <v>Het netwerk heeft relevante tussenproducten gerealiseerd (bijv. een samenwerkingsovereenkomst, business case, onderzoeksrapport).</v>
      </c>
      <c r="C58" s="331">
        <f>'1 Basis vragenformulier'!D75</f>
        <v>0</v>
      </c>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73"/>
      <c r="AD58" s="326"/>
      <c r="AE58" s="557"/>
    </row>
    <row r="59" spans="1:31" s="115" customFormat="1" ht="13.5" thickBot="1" x14ac:dyDescent="0.25">
      <c r="A59" s="208" t="str">
        <f>'1 Basis vragenformulier'!A76</f>
        <v>K2</v>
      </c>
      <c r="B59" s="153" t="str">
        <f>'1 Basis vragenformulier'!B76</f>
        <v>Het netwerk zorgt dat nieuwe initiatieven van de grond af komen.</v>
      </c>
      <c r="C59" s="331">
        <f>'1 Basis vragenformulier'!D76</f>
        <v>0</v>
      </c>
      <c r="D59" s="351"/>
      <c r="E59" s="351"/>
      <c r="F59" s="351"/>
      <c r="G59" s="351"/>
      <c r="H59" s="351"/>
      <c r="I59" s="353"/>
      <c r="J59" s="353"/>
      <c r="K59" s="353"/>
      <c r="L59" s="353"/>
      <c r="M59" s="353"/>
      <c r="N59" s="353"/>
      <c r="O59" s="353"/>
      <c r="P59" s="353"/>
      <c r="Q59" s="353"/>
      <c r="R59" s="353"/>
      <c r="S59" s="353"/>
      <c r="T59" s="353"/>
      <c r="U59" s="353"/>
      <c r="V59" s="353"/>
      <c r="W59" s="353"/>
      <c r="X59" s="353"/>
      <c r="Y59" s="353"/>
      <c r="Z59" s="353"/>
      <c r="AA59" s="353"/>
      <c r="AB59" s="353"/>
      <c r="AC59" s="336"/>
      <c r="AD59" s="326"/>
      <c r="AE59" s="556"/>
    </row>
    <row r="60" spans="1:31" s="115" customFormat="1" ht="13.5" customHeight="1" thickBot="1" x14ac:dyDescent="0.25">
      <c r="A60" s="195" t="str">
        <f>'1 Basis vragenformulier'!A77</f>
        <v>L. Financiële resultaten</v>
      </c>
      <c r="B60" s="117" t="str">
        <f>'1 Basis vragenformulier'!B77</f>
        <v>De financiële resultaten zijn positief.</v>
      </c>
      <c r="C60" s="200"/>
      <c r="D60" s="149"/>
      <c r="E60" s="116"/>
      <c r="F60" s="116"/>
      <c r="G60" s="116"/>
      <c r="H60" s="116"/>
      <c r="I60" s="354"/>
      <c r="J60" s="354"/>
      <c r="K60" s="354"/>
      <c r="L60" s="354"/>
      <c r="M60" s="354"/>
      <c r="N60" s="354"/>
      <c r="O60" s="354"/>
      <c r="P60" s="354"/>
      <c r="Q60" s="354"/>
      <c r="R60" s="354"/>
      <c r="S60" s="354"/>
      <c r="T60" s="354"/>
      <c r="U60" s="354"/>
      <c r="V60" s="354"/>
      <c r="W60" s="354"/>
      <c r="X60" s="354"/>
      <c r="Y60" s="354"/>
      <c r="Z60" s="354"/>
      <c r="AA60" s="354"/>
      <c r="AB60" s="354"/>
      <c r="AC60" s="116"/>
      <c r="AD60" s="326"/>
      <c r="AE60" s="116"/>
    </row>
    <row r="61" spans="1:31" s="115" customFormat="1" ht="13.5" thickBot="1" x14ac:dyDescent="0.25">
      <c r="A61" s="209" t="str">
        <f>'1 Basis vragenformulier'!A78</f>
        <v>L1</v>
      </c>
      <c r="B61" s="153" t="str">
        <f>'1 Basis vragenformulier'!B78</f>
        <v>De netwerksamenwerking leidt tot financiële voordelen voor mijn organisatie.</v>
      </c>
      <c r="C61" s="331">
        <f>'1 Basis vragenformulier'!D78</f>
        <v>0</v>
      </c>
      <c r="D61" s="353"/>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3"/>
      <c r="AC61" s="373"/>
      <c r="AD61" s="326"/>
      <c r="AE61" s="557"/>
    </row>
    <row r="62" spans="1:31" s="115" customFormat="1" ht="13.5" thickBot="1" x14ac:dyDescent="0.25">
      <c r="A62" s="209" t="str">
        <f>'1 Basis vragenformulier'!A79</f>
        <v>L2</v>
      </c>
      <c r="B62" s="153" t="str">
        <f>'1 Basis vragenformulier'!B79</f>
        <v>De baten voor mijn organisatie wegen op tegen de investeringen in het netwerk.</v>
      </c>
      <c r="C62" s="331">
        <f>'1 Basis vragenformulier'!D79</f>
        <v>0</v>
      </c>
      <c r="D62" s="353"/>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3"/>
      <c r="AC62" s="373"/>
      <c r="AD62" s="326"/>
      <c r="AE62" s="558"/>
    </row>
    <row r="63" spans="1:31" s="115" customFormat="1" ht="24.75" thickBot="1" x14ac:dyDescent="0.25">
      <c r="A63" s="208" t="str">
        <f>'1 Basis vragenformulier'!A80</f>
        <v>L3</v>
      </c>
      <c r="B63" s="154" t="str">
        <f>'1 Basis vragenformulier'!B80</f>
        <v>Het budget van het netwerk is voldoende voor de dekking van de gewenste activiteiten.</v>
      </c>
      <c r="C63" s="331">
        <f>'1 Basis vragenformulier'!D80</f>
        <v>0</v>
      </c>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36"/>
      <c r="AD63" s="326"/>
      <c r="AE63" s="556"/>
    </row>
    <row r="64" spans="1:31" s="115" customFormat="1" ht="72.75" thickBot="1" x14ac:dyDescent="0.25">
      <c r="A64" s="195" t="str">
        <f>'1 Basis vragenformulier'!A81</f>
        <v>M. Netwerkversterking</v>
      </c>
      <c r="B64" s="117" t="str">
        <f>'1 Basis vragenformulier'!B81</f>
        <v>Het netwerk is (verder) verstevigd.</v>
      </c>
      <c r="C64" s="200"/>
      <c r="D64" s="149"/>
      <c r="E64" s="116"/>
      <c r="F64" s="116"/>
      <c r="G64" s="116"/>
      <c r="H64" s="116"/>
      <c r="I64" s="116"/>
      <c r="J64" s="354"/>
      <c r="K64" s="354"/>
      <c r="L64" s="354"/>
      <c r="M64" s="354"/>
      <c r="N64" s="354"/>
      <c r="O64" s="354"/>
      <c r="P64" s="354"/>
      <c r="Q64" s="354"/>
      <c r="R64" s="354"/>
      <c r="S64" s="354"/>
      <c r="T64" s="354"/>
      <c r="U64" s="354"/>
      <c r="V64" s="354"/>
      <c r="W64" s="354"/>
      <c r="X64" s="354"/>
      <c r="Y64" s="354"/>
      <c r="Z64" s="354"/>
      <c r="AA64" s="354"/>
      <c r="AB64" s="354"/>
      <c r="AC64" s="116"/>
      <c r="AD64" s="326"/>
      <c r="AE64" s="116"/>
    </row>
    <row r="65" spans="1:31" s="115" customFormat="1" ht="24.75" thickBot="1" x14ac:dyDescent="0.25">
      <c r="A65" s="209" t="str">
        <f>'1 Basis vragenformulier'!A82</f>
        <v>M1</v>
      </c>
      <c r="B65" s="153" t="str">
        <f>'1 Basis vragenformulier'!B82</f>
        <v>De partners hebben nieuwe netwerkverbindingen gemaakt om de ambitie te helpen realiseren.</v>
      </c>
      <c r="C65" s="331">
        <f>'1 Basis vragenformulier'!D82</f>
        <v>0</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1"/>
      <c r="AC65" s="373"/>
      <c r="AD65" s="326"/>
      <c r="AE65" s="557"/>
    </row>
    <row r="66" spans="1:31" s="115" customFormat="1" ht="13.5" thickBot="1" x14ac:dyDescent="0.25">
      <c r="A66" s="209" t="str">
        <f>'1 Basis vragenformulier'!A83</f>
        <v>M2</v>
      </c>
      <c r="B66" s="153" t="str">
        <f>'1 Basis vragenformulier'!B83</f>
        <v>Het netwerk heeft de gewenste omvang bereikt.</v>
      </c>
      <c r="C66" s="331">
        <f>'1 Basis vragenformulier'!D83</f>
        <v>0</v>
      </c>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73"/>
      <c r="AD66" s="326"/>
      <c r="AE66" s="558"/>
    </row>
    <row r="67" spans="1:31" s="115" customFormat="1" ht="24.75" thickBot="1" x14ac:dyDescent="0.25">
      <c r="A67" s="208" t="str">
        <f>'1 Basis vragenformulier'!A84</f>
        <v>M3</v>
      </c>
      <c r="B67" s="154" t="str">
        <f>'1 Basis vragenformulier'!B84</f>
        <v>De netwerksamenwerking heeft de relaties tussen de partners in het netwerk verbeterd.</v>
      </c>
      <c r="C67" s="331">
        <f>'1 Basis vragenformulier'!D84</f>
        <v>0</v>
      </c>
      <c r="D67" s="351"/>
      <c r="E67" s="351"/>
      <c r="F67" s="351"/>
      <c r="G67" s="351"/>
      <c r="H67" s="355"/>
      <c r="I67" s="351"/>
      <c r="J67" s="351"/>
      <c r="K67" s="351"/>
      <c r="L67" s="351"/>
      <c r="M67" s="351"/>
      <c r="N67" s="351"/>
      <c r="O67" s="351"/>
      <c r="P67" s="351"/>
      <c r="Q67" s="351"/>
      <c r="R67" s="351"/>
      <c r="S67" s="351"/>
      <c r="T67" s="351"/>
      <c r="U67" s="351"/>
      <c r="V67" s="351"/>
      <c r="W67" s="351"/>
      <c r="X67" s="351"/>
      <c r="Y67" s="351"/>
      <c r="Z67" s="351"/>
      <c r="AA67" s="351"/>
      <c r="AB67" s="351"/>
      <c r="AC67" s="336"/>
      <c r="AD67" s="326"/>
      <c r="AE67" s="556"/>
    </row>
    <row r="68" spans="1:31" s="115" customFormat="1" ht="60.75" thickBot="1" x14ac:dyDescent="0.25">
      <c r="A68" s="195" t="str">
        <f>'1 Basis vragenformulier'!A85</f>
        <v>N. Duurzaamheid</v>
      </c>
      <c r="B68" s="117" t="str">
        <f>'1 Basis vragenformulier'!B85</f>
        <v>Het netwerk levert duurzame bijdragen.</v>
      </c>
      <c r="C68" s="200"/>
      <c r="D68" s="149"/>
      <c r="E68" s="116"/>
      <c r="F68" s="116"/>
      <c r="G68" s="116"/>
      <c r="H68" s="116"/>
      <c r="I68" s="116"/>
      <c r="J68" s="354"/>
      <c r="K68" s="354"/>
      <c r="L68" s="354"/>
      <c r="M68" s="354"/>
      <c r="N68" s="354"/>
      <c r="O68" s="354"/>
      <c r="P68" s="354"/>
      <c r="Q68" s="354"/>
      <c r="R68" s="354"/>
      <c r="S68" s="354"/>
      <c r="T68" s="354"/>
      <c r="U68" s="354"/>
      <c r="V68" s="354"/>
      <c r="W68" s="354"/>
      <c r="X68" s="354"/>
      <c r="Y68" s="354"/>
      <c r="Z68" s="354"/>
      <c r="AA68" s="354"/>
      <c r="AB68" s="354"/>
      <c r="AC68" s="116"/>
      <c r="AD68" s="326"/>
      <c r="AE68" s="116"/>
    </row>
    <row r="69" spans="1:31" s="115" customFormat="1" ht="13.5" thickBot="1" x14ac:dyDescent="0.25">
      <c r="A69" s="209" t="str">
        <f>'1 Basis vragenformulier'!A86</f>
        <v>N1</v>
      </c>
      <c r="B69" s="153" t="str">
        <f>'1 Basis vragenformulier'!B86</f>
        <v>De netwerkactiviteiten hebben een bijdrage geleverd aan duurzaamheid.</v>
      </c>
      <c r="C69" s="331">
        <f>'1 Basis vragenformulier'!D86</f>
        <v>0</v>
      </c>
      <c r="D69" s="356"/>
      <c r="E69" s="356"/>
      <c r="F69" s="356"/>
      <c r="G69" s="356"/>
      <c r="H69" s="356"/>
      <c r="I69" s="356"/>
      <c r="J69" s="350"/>
      <c r="K69" s="350"/>
      <c r="L69" s="350"/>
      <c r="M69" s="350"/>
      <c r="N69" s="350"/>
      <c r="O69" s="350"/>
      <c r="P69" s="350"/>
      <c r="Q69" s="350"/>
      <c r="R69" s="350"/>
      <c r="S69" s="350"/>
      <c r="T69" s="350"/>
      <c r="U69" s="350"/>
      <c r="V69" s="350"/>
      <c r="W69" s="350"/>
      <c r="X69" s="350"/>
      <c r="Y69" s="350"/>
      <c r="Z69" s="350"/>
      <c r="AA69" s="350"/>
      <c r="AB69" s="350"/>
      <c r="AC69" s="357"/>
      <c r="AD69" s="326"/>
      <c r="AE69" s="358"/>
    </row>
    <row r="70" spans="1:31" s="115" customFormat="1" ht="48.75" thickBot="1" x14ac:dyDescent="0.25">
      <c r="A70" s="374" t="str">
        <f>'1 Basis vragenformulier'!A87</f>
        <v>O. Innovatie</v>
      </c>
      <c r="B70" s="117" t="str">
        <f>'1 Basis vragenformulier'!B87</f>
        <v>Het netwerk levert vernieuwende bijdragen.</v>
      </c>
      <c r="C70" s="200"/>
      <c r="D70" s="149"/>
      <c r="E70" s="116"/>
      <c r="F70" s="116"/>
      <c r="G70" s="116"/>
      <c r="H70" s="116"/>
      <c r="I70" s="116"/>
      <c r="J70" s="354"/>
      <c r="K70" s="354"/>
      <c r="L70" s="354"/>
      <c r="M70" s="354"/>
      <c r="N70" s="354"/>
      <c r="O70" s="354"/>
      <c r="P70" s="354"/>
      <c r="Q70" s="354"/>
      <c r="R70" s="354"/>
      <c r="S70" s="354"/>
      <c r="T70" s="354"/>
      <c r="U70" s="354"/>
      <c r="V70" s="354"/>
      <c r="W70" s="354"/>
      <c r="X70" s="354"/>
      <c r="Y70" s="354"/>
      <c r="Z70" s="354"/>
      <c r="AA70" s="354"/>
      <c r="AB70" s="354"/>
      <c r="AC70" s="116"/>
      <c r="AD70" s="326"/>
      <c r="AE70" s="116"/>
    </row>
    <row r="71" spans="1:31" s="115" customFormat="1" ht="24.75" thickBot="1" x14ac:dyDescent="0.25">
      <c r="A71" s="209" t="str">
        <f>'1 Basis vragenformulier'!A88</f>
        <v>O1</v>
      </c>
      <c r="B71" s="153" t="str">
        <f>'1 Basis vragenformulier'!B88</f>
        <v>De netwerksamenwerking heeft geleid tot innovatie (bijv. nieuwe producten, andere werkwijzen, verandering in denken).</v>
      </c>
      <c r="C71" s="331">
        <f>'1 Basis vragenformulier'!D88</f>
        <v>0</v>
      </c>
      <c r="D71" s="353"/>
      <c r="E71" s="353"/>
      <c r="F71" s="353"/>
      <c r="G71" s="353"/>
      <c r="H71" s="359"/>
      <c r="I71" s="359"/>
      <c r="J71" s="353"/>
      <c r="K71" s="353"/>
      <c r="L71" s="353"/>
      <c r="M71" s="353"/>
      <c r="N71" s="353"/>
      <c r="O71" s="353"/>
      <c r="P71" s="353"/>
      <c r="Q71" s="353"/>
      <c r="R71" s="353"/>
      <c r="S71" s="353"/>
      <c r="T71" s="353"/>
      <c r="U71" s="353"/>
      <c r="V71" s="353"/>
      <c r="W71" s="353"/>
      <c r="X71" s="353"/>
      <c r="Y71" s="353"/>
      <c r="Z71" s="353"/>
      <c r="AA71" s="353"/>
      <c r="AB71" s="353"/>
      <c r="AC71" s="373"/>
      <c r="AD71" s="326"/>
      <c r="AE71" s="557"/>
    </row>
    <row r="72" spans="1:31" s="115" customFormat="1" ht="13.5" thickBot="1" x14ac:dyDescent="0.25">
      <c r="A72" s="209" t="str">
        <f>'1 Basis vragenformulier'!A89</f>
        <v>O2</v>
      </c>
      <c r="B72" s="154" t="str">
        <f>'1 Basis vragenformulier'!B89</f>
        <v>De netwerksamenwerking heeft geleid tot (nieuwe) waardevolle kennis.</v>
      </c>
      <c r="C72" s="331">
        <f>'1 Basis vragenformulier'!D89</f>
        <v>0</v>
      </c>
      <c r="D72" s="351"/>
      <c r="E72" s="351"/>
      <c r="F72" s="351"/>
      <c r="G72" s="355"/>
      <c r="H72" s="355"/>
      <c r="I72" s="355"/>
      <c r="J72" s="353"/>
      <c r="K72" s="353"/>
      <c r="L72" s="353"/>
      <c r="M72" s="353"/>
      <c r="N72" s="353"/>
      <c r="O72" s="353"/>
      <c r="P72" s="353"/>
      <c r="Q72" s="353"/>
      <c r="R72" s="353"/>
      <c r="S72" s="353"/>
      <c r="T72" s="353"/>
      <c r="U72" s="353"/>
      <c r="V72" s="353"/>
      <c r="W72" s="353"/>
      <c r="X72" s="353"/>
      <c r="Y72" s="353"/>
      <c r="Z72" s="353"/>
      <c r="AA72" s="353"/>
      <c r="AB72" s="353"/>
      <c r="AC72" s="336"/>
      <c r="AD72" s="326"/>
      <c r="AE72" s="556"/>
    </row>
    <row r="73" spans="1:31" s="115" customFormat="1" ht="36.75" thickBot="1" x14ac:dyDescent="0.25">
      <c r="A73" s="374" t="str">
        <f>'1 Basis vragenformulier'!A90</f>
        <v>P. Bereik</v>
      </c>
      <c r="B73" s="120" t="str">
        <f>'1 Basis vragenformulier'!B90</f>
        <v>Het netwerk heeft beduidende invloed op de samenleving.</v>
      </c>
      <c r="C73" s="200"/>
      <c r="D73" s="149"/>
      <c r="E73" s="116"/>
      <c r="F73" s="116"/>
      <c r="G73" s="116"/>
      <c r="H73" s="116"/>
      <c r="I73" s="116"/>
      <c r="J73" s="354"/>
      <c r="K73" s="354"/>
      <c r="L73" s="354"/>
      <c r="M73" s="354"/>
      <c r="N73" s="354"/>
      <c r="O73" s="354"/>
      <c r="P73" s="354"/>
      <c r="Q73" s="354"/>
      <c r="R73" s="354"/>
      <c r="S73" s="354"/>
      <c r="T73" s="354"/>
      <c r="U73" s="354"/>
      <c r="V73" s="354"/>
      <c r="W73" s="354"/>
      <c r="X73" s="354"/>
      <c r="Y73" s="354"/>
      <c r="Z73" s="354"/>
      <c r="AA73" s="354"/>
      <c r="AB73" s="354"/>
      <c r="AC73" s="116"/>
      <c r="AD73" s="326"/>
      <c r="AE73" s="116"/>
    </row>
    <row r="74" spans="1:31" s="115" customFormat="1" ht="13.5" thickBot="1" x14ac:dyDescent="0.25">
      <c r="A74" s="198" t="str">
        <f>'1 Basis vragenformulier'!A91</f>
        <v>P1</v>
      </c>
      <c r="B74" s="152" t="str">
        <f>'1 Basis vragenformulier'!B91</f>
        <v xml:space="preserve">Het netwerk heeft als voorbeeld gediend voor anderen.  </v>
      </c>
      <c r="C74" s="331">
        <f>'1 Basis vragenformulier'!D91</f>
        <v>0</v>
      </c>
      <c r="D74" s="356"/>
      <c r="E74" s="356"/>
      <c r="F74" s="360"/>
      <c r="G74" s="360"/>
      <c r="H74" s="360"/>
      <c r="I74" s="360"/>
      <c r="J74" s="350"/>
      <c r="K74" s="350"/>
      <c r="L74" s="351"/>
      <c r="M74" s="350"/>
      <c r="N74" s="350"/>
      <c r="O74" s="350"/>
      <c r="P74" s="350"/>
      <c r="Q74" s="350"/>
      <c r="R74" s="350"/>
      <c r="S74" s="350"/>
      <c r="T74" s="350"/>
      <c r="U74" s="350"/>
      <c r="V74" s="350"/>
      <c r="W74" s="350"/>
      <c r="X74" s="350"/>
      <c r="Y74" s="350"/>
      <c r="Z74" s="350"/>
      <c r="AA74" s="350"/>
      <c r="AB74" s="350"/>
      <c r="AC74" s="357"/>
      <c r="AD74" s="326"/>
      <c r="AE74" s="557"/>
    </row>
    <row r="75" spans="1:31" s="115" customFormat="1" ht="13.5" thickBot="1" x14ac:dyDescent="0.25">
      <c r="A75" s="209" t="str">
        <f>'1 Basis vragenformulier'!A92</f>
        <v>P2</v>
      </c>
      <c r="B75" s="153" t="str">
        <f>'1 Basis vragenformulier'!B92</f>
        <v>De opbrengsten van het netwerk hebben een groot bereik.</v>
      </c>
      <c r="C75" s="331">
        <f>'1 Basis vragenformulier'!D92</f>
        <v>0</v>
      </c>
      <c r="D75" s="351"/>
      <c r="E75" s="351"/>
      <c r="F75" s="351"/>
      <c r="G75" s="351"/>
      <c r="H75" s="351"/>
      <c r="I75" s="351"/>
      <c r="J75" s="353"/>
      <c r="K75" s="353"/>
      <c r="L75" s="353"/>
      <c r="M75" s="353"/>
      <c r="N75" s="353"/>
      <c r="O75" s="353"/>
      <c r="P75" s="353"/>
      <c r="Q75" s="353"/>
      <c r="R75" s="353"/>
      <c r="S75" s="353"/>
      <c r="T75" s="353"/>
      <c r="U75" s="353"/>
      <c r="V75" s="353"/>
      <c r="W75" s="353"/>
      <c r="X75" s="353"/>
      <c r="Y75" s="353"/>
      <c r="Z75" s="353"/>
      <c r="AA75" s="353"/>
      <c r="AB75" s="353"/>
      <c r="AC75" s="336"/>
      <c r="AD75" s="326"/>
      <c r="AE75" s="556"/>
    </row>
    <row r="76" spans="1:31" s="115" customFormat="1" ht="60.75" thickBot="1" x14ac:dyDescent="0.25">
      <c r="A76" s="374" t="str">
        <f>'1 Basis vragenformulier'!A93</f>
        <v>Q. Zichtbaarheid</v>
      </c>
      <c r="B76" s="117" t="str">
        <f>'1 Basis vragenformulier'!B93</f>
        <v>Het netwerk is herkenbaar in de samenleving.</v>
      </c>
      <c r="C76" s="200"/>
      <c r="D76" s="149"/>
      <c r="E76" s="116"/>
      <c r="F76" s="116"/>
      <c r="G76" s="116"/>
      <c r="H76" s="116"/>
      <c r="I76" s="116"/>
      <c r="J76" s="354"/>
      <c r="K76" s="354"/>
      <c r="L76" s="354"/>
      <c r="M76" s="354"/>
      <c r="N76" s="354"/>
      <c r="O76" s="354"/>
      <c r="P76" s="354"/>
      <c r="Q76" s="354"/>
      <c r="R76" s="354"/>
      <c r="S76" s="354"/>
      <c r="T76" s="354"/>
      <c r="U76" s="354"/>
      <c r="V76" s="354"/>
      <c r="W76" s="354"/>
      <c r="X76" s="354"/>
      <c r="Y76" s="354"/>
      <c r="Z76" s="354"/>
      <c r="AA76" s="354"/>
      <c r="AB76" s="354"/>
      <c r="AC76" s="116"/>
      <c r="AD76" s="326"/>
      <c r="AE76" s="116"/>
    </row>
    <row r="77" spans="1:31" s="115" customFormat="1" ht="13.5" thickBot="1" x14ac:dyDescent="0.25">
      <c r="A77" s="209" t="str">
        <f>'1 Basis vragenformulier'!A94</f>
        <v>Q1</v>
      </c>
      <c r="B77" s="153" t="str">
        <f>'1 Basis vragenformulier'!B94</f>
        <v>Het netwerk genereert positieve publiciteit.</v>
      </c>
      <c r="C77" s="331">
        <f>'1 Basis vragenformulier'!D94</f>
        <v>0</v>
      </c>
      <c r="D77" s="353"/>
      <c r="E77" s="353"/>
      <c r="F77" s="353"/>
      <c r="G77" s="359"/>
      <c r="H77" s="353"/>
      <c r="I77" s="353"/>
      <c r="J77" s="353"/>
      <c r="K77" s="351"/>
      <c r="L77" s="351"/>
      <c r="M77" s="351"/>
      <c r="N77" s="351"/>
      <c r="O77" s="351"/>
      <c r="P77" s="351"/>
      <c r="Q77" s="351"/>
      <c r="R77" s="351"/>
      <c r="S77" s="351"/>
      <c r="T77" s="351"/>
      <c r="U77" s="351"/>
      <c r="V77" s="351"/>
      <c r="W77" s="351"/>
      <c r="X77" s="351"/>
      <c r="Y77" s="351"/>
      <c r="Z77" s="351"/>
      <c r="AA77" s="351"/>
      <c r="AB77" s="351"/>
      <c r="AC77" s="373"/>
      <c r="AD77" s="326"/>
      <c r="AE77" s="557"/>
    </row>
    <row r="78" spans="1:31" s="115" customFormat="1" ht="13.5" thickBot="1" x14ac:dyDescent="0.25">
      <c r="A78" s="208" t="str">
        <f>'1 Basis vragenformulier'!A95</f>
        <v>Q2</v>
      </c>
      <c r="B78" s="154" t="str">
        <f>'1 Basis vragenformulier'!B95</f>
        <v>Het netwerk geniet bekendheid bij derden.</v>
      </c>
      <c r="C78" s="331">
        <f>'1 Basis vragenformulier'!D95</f>
        <v>0</v>
      </c>
      <c r="D78" s="351"/>
      <c r="E78" s="351"/>
      <c r="F78" s="351"/>
      <c r="G78" s="355"/>
      <c r="H78" s="351"/>
      <c r="I78" s="351"/>
      <c r="J78" s="351"/>
      <c r="K78" s="351"/>
      <c r="L78" s="351"/>
      <c r="M78" s="351"/>
      <c r="N78" s="351"/>
      <c r="O78" s="351"/>
      <c r="P78" s="351"/>
      <c r="Q78" s="351"/>
      <c r="R78" s="351"/>
      <c r="S78" s="351"/>
      <c r="T78" s="351"/>
      <c r="U78" s="351"/>
      <c r="V78" s="351"/>
      <c r="W78" s="351"/>
      <c r="X78" s="351"/>
      <c r="Y78" s="351"/>
      <c r="Z78" s="351"/>
      <c r="AA78" s="351"/>
      <c r="AB78" s="351"/>
      <c r="AC78" s="336"/>
      <c r="AD78" s="326"/>
      <c r="AE78" s="556"/>
    </row>
    <row r="79" spans="1:31" s="115" customFormat="1" ht="82.5" customHeight="1" thickBot="1" x14ac:dyDescent="0.25">
      <c r="A79" s="560" t="str">
        <f>'1 Basis vragenformulier'!B105</f>
        <v>Er zijn tot op heden voldoende opbrengsten gerealiseerd door het netwerk.</v>
      </c>
      <c r="B79" s="561"/>
      <c r="C79" s="331">
        <f>'1 Basis vragenformulier'!D105</f>
        <v>0</v>
      </c>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36"/>
      <c r="AD79" s="326"/>
      <c r="AE79" s="336"/>
    </row>
    <row r="80" spans="1:31" s="115" customFormat="1" x14ac:dyDescent="0.2">
      <c r="A80" s="119"/>
      <c r="B80" s="119"/>
      <c r="C80" s="5"/>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326"/>
      <c r="AE80" s="116"/>
    </row>
    <row r="81" spans="1:31" s="115" customFormat="1" ht="13.5" thickBot="1" x14ac:dyDescent="0.25">
      <c r="A81" s="119"/>
      <c r="B81" s="119"/>
      <c r="C81" s="5"/>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326"/>
      <c r="AE81" s="116"/>
    </row>
    <row r="82" spans="1:31" ht="13.5" thickBot="1" x14ac:dyDescent="0.25">
      <c r="A82" s="185" t="str">
        <f>'1 Basis vragenformulier'!A97:D97</f>
        <v>STELLINGEN OVER DOELBEREIK VAN DE INDIVIDUELE PARTNERS</v>
      </c>
      <c r="B82" s="186"/>
      <c r="C82" s="187" t="s">
        <v>180</v>
      </c>
      <c r="D82" s="188" t="str">
        <f>D3</f>
        <v>Vul hier de naam in</v>
      </c>
      <c r="E82" s="188" t="str">
        <f t="shared" ref="E82:AB82" si="1">E3</f>
        <v>Vul hier de naam in</v>
      </c>
      <c r="F82" s="188" t="str">
        <f t="shared" si="1"/>
        <v>Vul hier de naam in</v>
      </c>
      <c r="G82" s="188">
        <f t="shared" si="1"/>
        <v>0</v>
      </c>
      <c r="H82" s="188">
        <f t="shared" si="1"/>
        <v>0</v>
      </c>
      <c r="I82" s="188">
        <f t="shared" si="1"/>
        <v>0</v>
      </c>
      <c r="J82" s="188">
        <f t="shared" si="1"/>
        <v>0</v>
      </c>
      <c r="K82" s="188">
        <f t="shared" si="1"/>
        <v>0</v>
      </c>
      <c r="L82" s="188">
        <f t="shared" si="1"/>
        <v>0</v>
      </c>
      <c r="M82" s="188"/>
      <c r="N82" s="188"/>
      <c r="O82" s="188"/>
      <c r="P82" s="188"/>
      <c r="Q82" s="188"/>
      <c r="R82" s="188"/>
      <c r="S82" s="188"/>
      <c r="T82" s="188"/>
      <c r="U82" s="188"/>
      <c r="V82" s="188"/>
      <c r="W82" s="188"/>
      <c r="X82" s="188"/>
      <c r="Y82" s="188"/>
      <c r="Z82" s="188"/>
      <c r="AA82" s="188"/>
      <c r="AB82" s="188">
        <f t="shared" si="1"/>
        <v>0</v>
      </c>
      <c r="AC82" s="327" t="s">
        <v>44</v>
      </c>
      <c r="AD82" s="328"/>
      <c r="AE82" s="327" t="s">
        <v>38</v>
      </c>
    </row>
    <row r="83" spans="1:31" s="115" customFormat="1" ht="26.25" thickBot="1" x14ac:dyDescent="0.25">
      <c r="A83" s="190"/>
      <c r="B83" s="121"/>
      <c r="C83" s="206" t="s">
        <v>32</v>
      </c>
      <c r="D83" s="207" t="s">
        <v>32</v>
      </c>
      <c r="E83" s="207" t="s">
        <v>32</v>
      </c>
      <c r="F83" s="207" t="s">
        <v>32</v>
      </c>
      <c r="G83" s="207"/>
      <c r="H83" s="207" t="s">
        <v>32</v>
      </c>
      <c r="I83" s="207" t="s">
        <v>32</v>
      </c>
      <c r="J83" s="207" t="s">
        <v>32</v>
      </c>
      <c r="K83" s="207" t="s">
        <v>32</v>
      </c>
      <c r="L83" s="207" t="s">
        <v>32</v>
      </c>
      <c r="M83" s="207"/>
      <c r="N83" s="207"/>
      <c r="O83" s="207"/>
      <c r="P83" s="207"/>
      <c r="Q83" s="207"/>
      <c r="R83" s="207"/>
      <c r="S83" s="207"/>
      <c r="T83" s="207"/>
      <c r="U83" s="207"/>
      <c r="V83" s="207"/>
      <c r="W83" s="207"/>
      <c r="X83" s="207"/>
      <c r="Y83" s="207"/>
      <c r="Z83" s="207"/>
      <c r="AA83" s="207"/>
      <c r="AB83" s="207" t="s">
        <v>32</v>
      </c>
      <c r="AC83" s="329" t="s">
        <v>43</v>
      </c>
      <c r="AD83" s="326"/>
      <c r="AE83" s="329" t="s">
        <v>45</v>
      </c>
    </row>
    <row r="84" spans="1:31" s="115" customFormat="1" ht="108.75" thickBot="1" x14ac:dyDescent="0.25">
      <c r="A84" s="195" t="str">
        <f>'1 Basis vragenformulier'!A99</f>
        <v>R. Bijdrage aan organistiedoel(en)</v>
      </c>
      <c r="B84" s="196" t="str">
        <f>'1 Basis vragenformulier'!B99</f>
        <v>De netwerkopbrengsten dragen bij aan de doelen van de individuele netwerkpartners.</v>
      </c>
      <c r="C84" s="210"/>
      <c r="D84" s="149"/>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330"/>
      <c r="AD84" s="326"/>
      <c r="AE84" s="330"/>
    </row>
    <row r="85" spans="1:31" s="115" customFormat="1" ht="52.5" customHeight="1" thickBot="1" x14ac:dyDescent="0.25">
      <c r="A85" s="208" t="str">
        <f>'1 Basis vragenformulier'!A100</f>
        <v>R1</v>
      </c>
      <c r="B85" s="154" t="str">
        <f>'1 Basis vragenformulier'!B100</f>
        <v>De opbrengsten van het netwerk dragen op verwachte wijze bij aan de doelen van mijn organisatie.</v>
      </c>
      <c r="C85" s="205">
        <f>'1 Basis vragenformulier'!D100</f>
        <v>0</v>
      </c>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36"/>
      <c r="AD85" s="326"/>
      <c r="AE85" s="555"/>
    </row>
    <row r="86" spans="1:31" s="115" customFormat="1" ht="242.25" customHeight="1" thickBot="1" x14ac:dyDescent="0.25">
      <c r="A86" s="208" t="str">
        <f>'1 Basis vragenformulier'!A101</f>
        <v>R2</v>
      </c>
      <c r="B86" s="154" t="str">
        <f>'1 Basis vragenformulier'!B101</f>
        <v>Het netwerk levert onbedoelde positieve bijdragen aan de doelen van mijn organisatie.</v>
      </c>
      <c r="C86" s="205">
        <f>'1 Basis vragenformulier'!D101</f>
        <v>0</v>
      </c>
      <c r="D86" s="351"/>
      <c r="E86" s="351"/>
      <c r="F86" s="351"/>
      <c r="G86" s="351"/>
      <c r="H86" s="351"/>
      <c r="I86" s="351"/>
      <c r="J86" s="351"/>
      <c r="K86" s="351"/>
      <c r="L86" s="350"/>
      <c r="M86" s="350"/>
      <c r="N86" s="350"/>
      <c r="O86" s="350"/>
      <c r="P86" s="350"/>
      <c r="Q86" s="350"/>
      <c r="R86" s="350"/>
      <c r="S86" s="350"/>
      <c r="T86" s="350"/>
      <c r="U86" s="350"/>
      <c r="V86" s="350"/>
      <c r="W86" s="350"/>
      <c r="X86" s="350"/>
      <c r="Y86" s="350"/>
      <c r="Z86" s="350"/>
      <c r="AA86" s="350"/>
      <c r="AB86" s="351"/>
      <c r="AC86" s="336"/>
      <c r="AD86" s="326"/>
      <c r="AE86" s="556"/>
    </row>
    <row r="87" spans="1:31" s="115" customFormat="1" ht="14.25" customHeight="1" thickBot="1" x14ac:dyDescent="0.25">
      <c r="A87" s="119"/>
      <c r="B87" s="119"/>
      <c r="C87" s="5"/>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326"/>
      <c r="AE87" s="116"/>
    </row>
    <row r="88" spans="1:31" s="115" customFormat="1" ht="73.5" customHeight="1" thickBot="1" x14ac:dyDescent="0.25">
      <c r="A88" s="562" t="str">
        <f>'1 Basis vragenformulier'!A107</f>
        <v>VERBETERSUGGESTIES</v>
      </c>
      <c r="B88" s="563"/>
      <c r="C88" s="205">
        <f>'1 Basis vragenformulier'!A108</f>
        <v>0</v>
      </c>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36"/>
      <c r="AD88" s="326"/>
      <c r="AE88" s="336"/>
    </row>
    <row r="89" spans="1:31" x14ac:dyDescent="0.2">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D89" s="328"/>
    </row>
    <row r="90" spans="1:31" x14ac:dyDescent="0.2">
      <c r="B90" s="287" t="s">
        <v>181</v>
      </c>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D90" s="328"/>
    </row>
    <row r="91" spans="1:31" x14ac:dyDescent="0.2">
      <c r="B91" s="287" t="s">
        <v>178</v>
      </c>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D91" s="328"/>
    </row>
    <row r="92" spans="1:31" ht="38.25" x14ac:dyDescent="0.2">
      <c r="B92" s="286" t="s">
        <v>373</v>
      </c>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D92" s="328"/>
    </row>
    <row r="93" spans="1:31" ht="38.25" x14ac:dyDescent="0.2">
      <c r="B93" s="286" t="s">
        <v>374</v>
      </c>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D93" s="328"/>
    </row>
    <row r="94" spans="1:31" ht="38.25" x14ac:dyDescent="0.2">
      <c r="B94" s="286" t="s">
        <v>375</v>
      </c>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D94" s="328"/>
    </row>
    <row r="95" spans="1:31" ht="38.25" x14ac:dyDescent="0.2">
      <c r="B95" s="286" t="s">
        <v>376</v>
      </c>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D95" s="328"/>
    </row>
    <row r="96" spans="1:31" ht="38.25" x14ac:dyDescent="0.2">
      <c r="B96" s="286" t="s">
        <v>377</v>
      </c>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D96" s="328"/>
    </row>
    <row r="97" spans="2:30" ht="38.25" x14ac:dyDescent="0.2">
      <c r="B97" s="286" t="s">
        <v>378</v>
      </c>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D97" s="328"/>
    </row>
    <row r="98" spans="2:30" x14ac:dyDescent="0.2">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D98" s="328"/>
    </row>
    <row r="99" spans="2:30" x14ac:dyDescent="0.2">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D99" s="328"/>
    </row>
    <row r="100" spans="2:30" x14ac:dyDescent="0.2">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D100" s="328"/>
    </row>
    <row r="101" spans="2:30" x14ac:dyDescent="0.2">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D101" s="328"/>
    </row>
    <row r="102" spans="2:30" x14ac:dyDescent="0.2">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D102" s="328"/>
    </row>
    <row r="103" spans="2:30" x14ac:dyDescent="0.2">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D103" s="328"/>
    </row>
    <row r="104" spans="2:30" x14ac:dyDescent="0.2">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D104" s="328"/>
    </row>
  </sheetData>
  <sheetProtection sheet="1" objects="1" scenarios="1"/>
  <mergeCells count="20">
    <mergeCell ref="A79:B79"/>
    <mergeCell ref="A88:B88"/>
    <mergeCell ref="A49:B49"/>
    <mergeCell ref="AE77:AE78"/>
    <mergeCell ref="AE12:AE14"/>
    <mergeCell ref="AE16:AE20"/>
    <mergeCell ref="AE27:AE30"/>
    <mergeCell ref="AE7:AE10"/>
    <mergeCell ref="AE22:AE25"/>
    <mergeCell ref="AE32:AE36"/>
    <mergeCell ref="AE85:AE86"/>
    <mergeCell ref="AE43:AE44"/>
    <mergeCell ref="AE38:AE41"/>
    <mergeCell ref="AE54:AE56"/>
    <mergeCell ref="AE58:AE59"/>
    <mergeCell ref="AE61:AE63"/>
    <mergeCell ref="AE46:AE48"/>
    <mergeCell ref="AE65:AE67"/>
    <mergeCell ref="AE71:AE72"/>
    <mergeCell ref="AE74:AE75"/>
  </mergeCells>
  <pageMargins left="0.23622047244094491" right="0.19685039370078741" top="0.74803149606299213" bottom="0.31496062992125984" header="0.31496062992125984" footer="0.31496062992125984"/>
  <pageSetup paperSize="8" scale="80" fitToHeight="0" orientation="landscape" r:id="rId1"/>
  <rowBreaks count="2" manualBreakCount="2">
    <brk id="41" max="14" man="1"/>
    <brk id="69"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9" tint="0.39997558519241921"/>
    <pageSetUpPr fitToPage="1"/>
  </sheetPr>
  <dimension ref="A1:G38"/>
  <sheetViews>
    <sheetView topLeftCell="A25" zoomScale="69" zoomScaleNormal="69" zoomScaleSheetLayoutView="100" workbookViewId="0">
      <selection activeCell="A5" sqref="A5"/>
    </sheetView>
  </sheetViews>
  <sheetFormatPr defaultColWidth="7.85546875" defaultRowHeight="12" x14ac:dyDescent="0.2"/>
  <cols>
    <col min="1" max="1" width="17" style="232" bestFit="1" customWidth="1"/>
    <col min="2" max="2" width="32.85546875" style="214" customWidth="1"/>
    <col min="3" max="3" width="50.85546875" style="214" customWidth="1"/>
    <col min="4" max="4" width="98.7109375" style="214" customWidth="1"/>
    <col min="5" max="5" width="34.140625" style="215" hidden="1" customWidth="1"/>
    <col min="6" max="6" width="12" style="241" customWidth="1"/>
    <col min="7" max="7" width="11.28515625" style="241" customWidth="1"/>
    <col min="8" max="16384" width="7.85546875" style="215"/>
  </cols>
  <sheetData>
    <row r="1" spans="1:7" x14ac:dyDescent="0.2">
      <c r="A1" s="213" t="s">
        <v>451</v>
      </c>
    </row>
    <row r="2" spans="1:7" s="218" customFormat="1" ht="4.5" customHeight="1" thickBot="1" x14ac:dyDescent="0.25">
      <c r="A2" s="216"/>
      <c r="B2" s="217"/>
      <c r="C2" s="217"/>
      <c r="D2" s="217"/>
      <c r="F2" s="242"/>
      <c r="G2" s="242"/>
    </row>
    <row r="3" spans="1:7" s="219" customFormat="1" ht="27" customHeight="1" thickBot="1" x14ac:dyDescent="0.25">
      <c r="A3" s="568" t="str">
        <f>'1 Basis vragenformulier'!A22</f>
        <v>STELLINGEN OVER DE NETWERKSAMENWERKING</v>
      </c>
      <c r="B3" s="569"/>
      <c r="C3" s="243" t="s">
        <v>59</v>
      </c>
      <c r="D3" s="243" t="s">
        <v>60</v>
      </c>
      <c r="E3" s="361" t="s">
        <v>41</v>
      </c>
      <c r="F3" s="243" t="s">
        <v>39</v>
      </c>
      <c r="G3" s="243" t="s">
        <v>4</v>
      </c>
    </row>
    <row r="4" spans="1:7" ht="12.75" thickBot="1" x14ac:dyDescent="0.25">
      <c r="A4" s="220"/>
      <c r="B4" s="221" t="str">
        <f>'1 Basis vragenformulier'!B21</f>
        <v>Stelling</v>
      </c>
      <c r="C4" s="221"/>
      <c r="D4" s="221"/>
      <c r="E4" s="362"/>
      <c r="F4" s="244"/>
      <c r="G4" s="244"/>
    </row>
    <row r="5" spans="1:7" s="219" customFormat="1" ht="93.75" customHeight="1" thickBot="1" x14ac:dyDescent="0.25">
      <c r="A5" s="158" t="str">
        <f>'1 Basis vragenformulier'!A23</f>
        <v>A. Ambitie</v>
      </c>
      <c r="B5" s="235" t="str">
        <f>'1 Basis vragenformulier'!B23</f>
        <v>Het netwerk beschikt over een (ver)bindende ambitie.</v>
      </c>
      <c r="C5" s="258"/>
      <c r="D5" s="236">
        <f>'4 Invoer kwalitatieve toelichti'!AE7</f>
        <v>0</v>
      </c>
      <c r="E5" s="363" t="s">
        <v>57</v>
      </c>
      <c r="F5" s="245" t="str">
        <f>'2 Invoer waarden NWsamenwerking'!AC6</f>
        <v/>
      </c>
      <c r="G5" s="245" t="str">
        <f>'2 Invoer waarden NWsamenwerking'!AF6</f>
        <v>0 - 0</v>
      </c>
    </row>
    <row r="6" spans="1:7" s="219" customFormat="1" ht="68.25" customHeight="1" thickBot="1" x14ac:dyDescent="0.25">
      <c r="A6" s="158" t="str">
        <f>'1 Basis vragenformulier'!A28</f>
        <v>B. Belangen</v>
      </c>
      <c r="B6" s="235" t="str">
        <f>'1 Basis vragenformulier'!B28</f>
        <v xml:space="preserve">In de netwerksamenwerking worden ieders belangen erkend. </v>
      </c>
      <c r="C6" s="258"/>
      <c r="D6" s="236">
        <f>'4 Invoer kwalitatieve toelichti'!AE12</f>
        <v>0</v>
      </c>
      <c r="E6" s="363" t="s">
        <v>57</v>
      </c>
      <c r="F6" s="245" t="str">
        <f>'2 Invoer waarden NWsamenwerking'!AC11</f>
        <v/>
      </c>
      <c r="G6" s="245" t="str">
        <f>'2 Invoer waarden NWsamenwerking'!AF11</f>
        <v>0 - 0</v>
      </c>
    </row>
    <row r="7" spans="1:7" s="219" customFormat="1" ht="48.75" thickBot="1" x14ac:dyDescent="0.25">
      <c r="A7" s="158" t="str">
        <f>'1 Basis vragenformulier'!A32</f>
        <v>C. Organisatiegraad</v>
      </c>
      <c r="B7" s="235" t="str">
        <f>'1 Basis vragenformulier'!B32</f>
        <v>De organisatie(structuur) versterkt het netwerk.</v>
      </c>
      <c r="C7" s="258"/>
      <c r="D7" s="236">
        <f>'4 Invoer kwalitatieve toelichti'!AE16</f>
        <v>0</v>
      </c>
      <c r="E7" s="363" t="s">
        <v>57</v>
      </c>
      <c r="F7" s="245" t="str">
        <f>'2 Invoer waarden NWsamenwerking'!AC15</f>
        <v/>
      </c>
      <c r="G7" s="245" t="str">
        <f>'2 Invoer waarden NWsamenwerking'!AF15</f>
        <v>0 - 0</v>
      </c>
    </row>
    <row r="8" spans="1:7" s="219" customFormat="1" ht="39.75" customHeight="1" thickBot="1" x14ac:dyDescent="0.25">
      <c r="A8" s="158" t="str">
        <f>'1 Basis vragenformulier'!A38</f>
        <v>D. Proceskwaliteit</v>
      </c>
      <c r="B8" s="235" t="str">
        <f>'1 Basis vragenformulier'!B38</f>
        <v>De (netwerk)processen ondersteunen de kwaliteit van de samenwerking en de opbrengsten.</v>
      </c>
      <c r="C8" s="252"/>
      <c r="D8" s="236">
        <f>'4 Invoer kwalitatieve toelichti'!AE22</f>
        <v>0</v>
      </c>
      <c r="E8" s="363" t="s">
        <v>57</v>
      </c>
      <c r="F8" s="245" t="str">
        <f>'2 Invoer waarden NWsamenwerking'!AC21</f>
        <v/>
      </c>
      <c r="G8" s="245" t="str">
        <f>'2 Invoer waarden NWsamenwerking'!AF21</f>
        <v>0 - 0</v>
      </c>
    </row>
    <row r="9" spans="1:7" s="219" customFormat="1" ht="63" customHeight="1" thickBot="1" x14ac:dyDescent="0.25">
      <c r="A9" s="158" t="str">
        <f>'1 Basis vragenformulier'!A43</f>
        <v>E. Commitment</v>
      </c>
      <c r="B9" s="235" t="str">
        <f>'1 Basis vragenformulier'!B43</f>
        <v>Het netwerk heeft het commitment van de netwerkpartners.</v>
      </c>
      <c r="C9" s="258"/>
      <c r="D9" s="236">
        <f>'4 Invoer kwalitatieve toelichti'!AE27</f>
        <v>0</v>
      </c>
      <c r="E9" s="363" t="s">
        <v>57</v>
      </c>
      <c r="F9" s="245" t="str">
        <f>'2 Invoer waarden NWsamenwerking'!AC26</f>
        <v/>
      </c>
      <c r="G9" s="245" t="str">
        <f>'2 Invoer waarden NWsamenwerking'!AF26</f>
        <v>0 - 0</v>
      </c>
    </row>
    <row r="10" spans="1:7" s="219" customFormat="1" ht="39" customHeight="1" thickBot="1" x14ac:dyDescent="0.25">
      <c r="A10" s="158" t="str">
        <f>'1 Basis vragenformulier'!A48</f>
        <v>F. Verbinden</v>
      </c>
      <c r="B10" s="235" t="str">
        <f>'1 Basis vragenformulier'!B48</f>
        <v>Er zijn voldoende waarborgen om de verbindingen in het netwerk te versterken.</v>
      </c>
      <c r="C10" s="258"/>
      <c r="D10" s="236">
        <f>'4 Invoer kwalitatieve toelichti'!AE32</f>
        <v>0</v>
      </c>
      <c r="E10" s="363" t="s">
        <v>57</v>
      </c>
      <c r="F10" s="245" t="str">
        <f>'2 Invoer waarden NWsamenwerking'!AC31</f>
        <v/>
      </c>
      <c r="G10" s="245" t="str">
        <f>'2 Invoer waarden NWsamenwerking'!AF31</f>
        <v>0 - 0</v>
      </c>
    </row>
    <row r="11" spans="1:7" s="219" customFormat="1" ht="80.25" customHeight="1" thickBot="1" x14ac:dyDescent="0.25">
      <c r="A11" s="158" t="str">
        <f>'1 Basis vragenformulier'!A54</f>
        <v>G. Vertrouwen</v>
      </c>
      <c r="B11" s="235" t="str">
        <f>'1 Basis vragenformulier'!B54</f>
        <v>De netwerkdeelnemers vertrouwen elkaar.</v>
      </c>
      <c r="C11" s="258"/>
      <c r="D11" s="236">
        <f>'4 Invoer kwalitatieve toelichti'!AE38</f>
        <v>0</v>
      </c>
      <c r="E11" s="363" t="s">
        <v>57</v>
      </c>
      <c r="F11" s="245" t="str">
        <f>'2 Invoer waarden NWsamenwerking'!AC37</f>
        <v/>
      </c>
      <c r="G11" s="245" t="str">
        <f>'2 Invoer waarden NWsamenwerking'!AF37</f>
        <v>0 - 0</v>
      </c>
    </row>
    <row r="12" spans="1:7" s="219" customFormat="1" ht="37.5" customHeight="1" thickBot="1" x14ac:dyDescent="0.25">
      <c r="A12" s="158" t="str">
        <f>'1 Basis vragenformulier'!A59</f>
        <v>H. Daadkracht</v>
      </c>
      <c r="B12" s="235" t="str">
        <f>'1 Basis vragenformulier'!B59</f>
        <v>Er is sprake van voortvarendheid in het netwerk.</v>
      </c>
      <c r="C12" s="258"/>
      <c r="D12" s="236">
        <f>'4 Invoer kwalitatieve toelichti'!AE43</f>
        <v>0</v>
      </c>
      <c r="E12" s="363" t="s">
        <v>57</v>
      </c>
      <c r="F12" s="245" t="str">
        <f>'2 Invoer waarden NWsamenwerking'!AC42</f>
        <v/>
      </c>
      <c r="G12" s="245" t="str">
        <f>'2 Invoer waarden NWsamenwerking'!AF42</f>
        <v>0 - 0</v>
      </c>
    </row>
    <row r="13" spans="1:7" s="219" customFormat="1" ht="77.25" customHeight="1" thickBot="1" x14ac:dyDescent="0.25">
      <c r="A13" s="158" t="str">
        <f>'1 Basis vragenformulier'!A62</f>
        <v>I. Samenstelling</v>
      </c>
      <c r="B13" s="235" t="str">
        <f>'1 Basis vragenformulier'!B62</f>
        <v>De juiste partijen zijn in het netwerk betrokken.</v>
      </c>
      <c r="C13" s="258"/>
      <c r="D13" s="236">
        <f>'4 Invoer kwalitatieve toelichti'!AE46</f>
        <v>0</v>
      </c>
      <c r="E13" s="363" t="s">
        <v>57</v>
      </c>
      <c r="F13" s="245" t="str">
        <f>'2 Invoer waarden NWsamenwerking'!AC45</f>
        <v/>
      </c>
      <c r="G13" s="245" t="str">
        <f>'2 Invoer waarden NWsamenwerking'!AF45</f>
        <v>0 - 0</v>
      </c>
    </row>
    <row r="14" spans="1:7" s="219" customFormat="1" ht="50.25" customHeight="1" thickBot="1" x14ac:dyDescent="0.25">
      <c r="A14" s="572" t="s">
        <v>190</v>
      </c>
      <c r="B14" s="564"/>
      <c r="C14" s="253"/>
      <c r="D14" s="236">
        <f>'4 Invoer kwalitatieve toelichti'!AE49</f>
        <v>0</v>
      </c>
      <c r="E14" s="363" t="s">
        <v>57</v>
      </c>
      <c r="F14" s="245" t="e">
        <f>'2 Invoer waarden NWsamenwerking'!AC49</f>
        <v>#DIV/0!</v>
      </c>
      <c r="G14" s="245" t="str">
        <f>'2 Invoer waarden NWsamenwerking'!AF49</f>
        <v>0 - 0</v>
      </c>
    </row>
    <row r="15" spans="1:7" s="219" customFormat="1" ht="26.25" customHeight="1" thickBot="1" x14ac:dyDescent="0.25">
      <c r="A15" s="572" t="str">
        <f>'2 Invoer waarden NWsamenwerking'!B51</f>
        <v xml:space="preserve">REKENKUNDIG GEMIDDELDE van de 9 succesfactoren
</v>
      </c>
      <c r="B15" s="564"/>
      <c r="C15" s="253"/>
      <c r="D15" s="237"/>
      <c r="E15" s="363" t="s">
        <v>57</v>
      </c>
      <c r="F15" s="245" t="str">
        <f>'2 Invoer waarden NWsamenwerking'!AC51</f>
        <v/>
      </c>
      <c r="G15" s="245" t="str">
        <f>'2 Invoer waarden NWsamenwerking'!AF51</f>
        <v>0 - 0</v>
      </c>
    </row>
    <row r="16" spans="1:7" s="225" customFormat="1" ht="6" customHeight="1" thickBot="1" x14ac:dyDescent="0.25">
      <c r="A16" s="222"/>
      <c r="B16" s="223"/>
      <c r="C16" s="223"/>
      <c r="D16" s="224"/>
      <c r="E16" s="224"/>
      <c r="F16" s="246"/>
      <c r="G16" s="246"/>
    </row>
    <row r="17" spans="1:7" ht="24.75" thickBot="1" x14ac:dyDescent="0.25">
      <c r="A17" s="568" t="str">
        <f>'1 Basis vragenformulier'!A67</f>
        <v>STELLINGEN OVER DE NETWERKOPBRENGSTEN</v>
      </c>
      <c r="B17" s="569"/>
      <c r="C17" s="370" t="s">
        <v>59</v>
      </c>
      <c r="D17" s="233" t="s">
        <v>5</v>
      </c>
      <c r="E17" s="364" t="s">
        <v>41</v>
      </c>
      <c r="F17" s="247" t="s">
        <v>39</v>
      </c>
      <c r="G17" s="247" t="s">
        <v>4</v>
      </c>
    </row>
    <row r="18" spans="1:7" ht="12.75" thickBot="1" x14ac:dyDescent="0.25">
      <c r="A18" s="220"/>
      <c r="B18" s="221" t="str">
        <f>'1 Basis vragenformulier'!B68</f>
        <v>RESULTAATSINDICATOREN</v>
      </c>
      <c r="C18" s="221"/>
      <c r="D18" s="226"/>
      <c r="E18" s="365"/>
      <c r="F18" s="248"/>
      <c r="G18" s="248"/>
    </row>
    <row r="19" spans="1:7" s="219" customFormat="1" ht="97.5" customHeight="1" thickBot="1" x14ac:dyDescent="0.25">
      <c r="A19" s="158" t="str">
        <f>'1 Basis vragenformulier'!A70</f>
        <v>J. 'Fysieke' mijlpalen</v>
      </c>
      <c r="B19" s="235" t="str">
        <f>'1 Basis vragenformulier'!B70</f>
        <v>De opbrengsten van het netwerk leiden tot waarneembare veranderingen in de maatschappij.</v>
      </c>
      <c r="D19" s="239">
        <f>'4 Invoer kwalitatieve toelichti'!AE54</f>
        <v>0</v>
      </c>
      <c r="E19" s="363" t="s">
        <v>57</v>
      </c>
      <c r="F19" s="245" t="str">
        <f>'3 Invoer waarden NW opbrengsten'!AC6</f>
        <v/>
      </c>
      <c r="G19" s="245" t="str">
        <f>'3 Invoer waarden NW opbrengsten'!AF6</f>
        <v>0 - 0</v>
      </c>
    </row>
    <row r="20" spans="1:7" s="219" customFormat="1" ht="50.25" customHeight="1" thickBot="1" x14ac:dyDescent="0.25">
      <c r="A20" s="158" t="str">
        <f>'1 Basis vragenformulier'!A74</f>
        <v>K. Tussenproducten</v>
      </c>
      <c r="B20" s="235" t="str">
        <f>'1 Basis vragenformulier'!B74</f>
        <v xml:space="preserve">Er zijn producten of randvoorwaarden gerealiseerd die oplijnen naar de ‘fysieke’ mijlpalen. </v>
      </c>
      <c r="C20" s="239"/>
      <c r="D20" s="239">
        <f>'4 Invoer kwalitatieve toelichti'!AE58</f>
        <v>0</v>
      </c>
      <c r="E20" s="363" t="s">
        <v>57</v>
      </c>
      <c r="F20" s="245" t="e">
        <f>'3 Invoer waarden NW opbrengsten'!AC7</f>
        <v>#DIV/0!</v>
      </c>
      <c r="G20" s="245" t="str">
        <f>'3 Invoer waarden NW opbrengsten'!AF7</f>
        <v>0 - 0</v>
      </c>
    </row>
    <row r="21" spans="1:7" s="219" customFormat="1" ht="61.5" customHeight="1" thickBot="1" x14ac:dyDescent="0.25">
      <c r="A21" s="158" t="str">
        <f>'1 Basis vragenformulier'!A77</f>
        <v>L. Financiële resultaten</v>
      </c>
      <c r="B21" s="235" t="str">
        <f>'1 Basis vragenformulier'!B77</f>
        <v>De financiële resultaten zijn positief.</v>
      </c>
      <c r="C21" s="258"/>
      <c r="D21" s="240">
        <f>'4 Invoer kwalitatieve toelichti'!AE61</f>
        <v>0</v>
      </c>
      <c r="E21" s="363" t="s">
        <v>57</v>
      </c>
      <c r="F21" s="245" t="str">
        <f>'3 Invoer waarden NW opbrengsten'!AC13</f>
        <v/>
      </c>
      <c r="G21" s="245" t="str">
        <f>'3 Invoer waarden NW opbrengsten'!AF13</f>
        <v>0 - 0</v>
      </c>
    </row>
    <row r="22" spans="1:7" s="219" customFormat="1" ht="76.5" customHeight="1" thickBot="1" x14ac:dyDescent="0.25">
      <c r="A22" s="158" t="str">
        <f>'1 Basis vragenformulier'!A81</f>
        <v>M. Netwerkversterking</v>
      </c>
      <c r="B22" s="235" t="str">
        <f>'1 Basis vragenformulier'!B81</f>
        <v>Het netwerk is (verder) verstevigd.</v>
      </c>
      <c r="C22" s="252"/>
      <c r="D22" s="239">
        <f>'4 Invoer kwalitatieve toelichti'!AE65</f>
        <v>0</v>
      </c>
      <c r="E22" s="363" t="s">
        <v>57</v>
      </c>
      <c r="F22" s="245" t="str">
        <f>'3 Invoer waarden NW opbrengsten'!AC17</f>
        <v/>
      </c>
      <c r="G22" s="245" t="str">
        <f>'3 Invoer waarden NW opbrengsten'!AF17</f>
        <v>0 - 0</v>
      </c>
    </row>
    <row r="23" spans="1:7" s="219" customFormat="1" ht="38.25" customHeight="1" thickBot="1" x14ac:dyDescent="0.25">
      <c r="A23" s="158" t="str">
        <f>'1 Basis vragenformulier'!A85</f>
        <v>N. Duurzaamheid</v>
      </c>
      <c r="B23" s="235" t="str">
        <f>'1 Basis vragenformulier'!B85</f>
        <v>Het netwerk levert duurzame bijdragen.</v>
      </c>
      <c r="C23" s="252"/>
      <c r="D23" s="239">
        <f>'4 Invoer kwalitatieve toelichti'!AE69</f>
        <v>0</v>
      </c>
      <c r="E23" s="363" t="s">
        <v>57</v>
      </c>
      <c r="F23" s="245" t="str">
        <f>'3 Invoer waarden NW opbrengsten'!AC21</f>
        <v/>
      </c>
      <c r="G23" s="245" t="str">
        <f>'3 Invoer waarden NW opbrengsten'!AF21</f>
        <v>0 - 0</v>
      </c>
    </row>
    <row r="24" spans="1:7" s="219" customFormat="1" ht="51.75" customHeight="1" thickBot="1" x14ac:dyDescent="0.25">
      <c r="A24" s="159" t="str">
        <f>'1 Basis vragenformulier'!A87</f>
        <v>O. Innovatie</v>
      </c>
      <c r="B24" s="238" t="str">
        <f>'1 Basis vragenformulier'!B87</f>
        <v>Het netwerk levert vernieuwende bijdragen.</v>
      </c>
      <c r="C24" s="257"/>
      <c r="D24" s="239">
        <f>'4 Invoer kwalitatieve toelichti'!AE71</f>
        <v>0</v>
      </c>
      <c r="E24" s="363" t="s">
        <v>57</v>
      </c>
      <c r="F24" s="245" t="str">
        <f>'3 Invoer waarden NW opbrengsten'!AC23</f>
        <v/>
      </c>
      <c r="G24" s="245" t="str">
        <f>'3 Invoer waarden NW opbrengsten'!AF23</f>
        <v>0 - 0</v>
      </c>
    </row>
    <row r="25" spans="1:7" s="219" customFormat="1" ht="39" customHeight="1" thickBot="1" x14ac:dyDescent="0.25">
      <c r="A25" s="159" t="str">
        <f>'1 Basis vragenformulier'!A90</f>
        <v>P. Bereik</v>
      </c>
      <c r="B25" s="238" t="str">
        <f>'1 Basis vragenformulier'!B90</f>
        <v>Het netwerk heeft beduidende invloed op de samenleving.</v>
      </c>
      <c r="C25" s="254"/>
      <c r="D25" s="239">
        <f>'4 Invoer kwalitatieve toelichti'!AE74</f>
        <v>0</v>
      </c>
      <c r="E25" s="363" t="s">
        <v>57</v>
      </c>
      <c r="F25" s="245" t="str">
        <f>'3 Invoer waarden NW opbrengsten'!AC26</f>
        <v/>
      </c>
      <c r="G25" s="245" t="str">
        <f>'3 Invoer waarden NW opbrengsten'!AF26</f>
        <v>0 - 0</v>
      </c>
    </row>
    <row r="26" spans="1:7" s="219" customFormat="1" ht="46.5" customHeight="1" thickBot="1" x14ac:dyDescent="0.25">
      <c r="A26" s="159" t="str">
        <f>'1 Basis vragenformulier'!A93</f>
        <v>Q. Zichtbaarheid</v>
      </c>
      <c r="B26" s="238" t="str">
        <f>'1 Basis vragenformulier'!B93</f>
        <v>Het netwerk is herkenbaar in de samenleving.</v>
      </c>
      <c r="C26" s="257"/>
      <c r="D26" s="239">
        <f>'4 Invoer kwalitatieve toelichti'!AE77</f>
        <v>0</v>
      </c>
      <c r="E26" s="363" t="s">
        <v>57</v>
      </c>
      <c r="F26" s="245" t="str">
        <f>'3 Invoer waarden NW opbrengsten'!AC29</f>
        <v/>
      </c>
      <c r="G26" s="245" t="str">
        <f>'3 Invoer waarden NW opbrengsten'!AF29</f>
        <v>0 - 0</v>
      </c>
    </row>
    <row r="27" spans="1:7" s="219" customFormat="1" ht="77.25" customHeight="1" thickBot="1" x14ac:dyDescent="0.25">
      <c r="A27" s="567" t="s">
        <v>189</v>
      </c>
      <c r="B27" s="561"/>
      <c r="C27" s="255"/>
      <c r="D27" s="239">
        <f>'4 Invoer kwalitatieve toelichti'!AE79</f>
        <v>0</v>
      </c>
      <c r="E27" s="363" t="s">
        <v>57</v>
      </c>
      <c r="F27" s="245" t="e">
        <f>'3 Invoer waarden NW opbrengsten'!AC35</f>
        <v>#DIV/0!</v>
      </c>
      <c r="G27" s="245" t="str">
        <f>'3 Invoer waarden NW opbrengsten'!AF35</f>
        <v>0 - 0</v>
      </c>
    </row>
    <row r="28" spans="1:7" s="219" customFormat="1" ht="27.75" customHeight="1" thickBot="1" x14ac:dyDescent="0.25">
      <c r="A28" s="567" t="str">
        <f>'3 Invoer waarden NW opbrengsten'!B37</f>
        <v xml:space="preserve">REKENKUNDIG GEMIDDELDE van de 9 resultaataspecten
</v>
      </c>
      <c r="B28" s="561"/>
      <c r="C28" s="255"/>
      <c r="D28" s="237"/>
      <c r="E28" s="363" t="s">
        <v>57</v>
      </c>
      <c r="F28" s="245" t="str">
        <f>'3 Invoer waarden NW opbrengsten'!AC37</f>
        <v/>
      </c>
      <c r="G28" s="245" t="str">
        <f>'3 Invoer waarden NW opbrengsten'!AF37</f>
        <v>0 - 0</v>
      </c>
    </row>
    <row r="29" spans="1:7" s="219" customFormat="1" ht="7.5" customHeight="1" thickBot="1" x14ac:dyDescent="0.25">
      <c r="A29" s="227"/>
      <c r="B29" s="228"/>
      <c r="C29" s="228"/>
      <c r="D29" s="229"/>
      <c r="E29" s="229"/>
      <c r="F29" s="249"/>
      <c r="G29" s="249"/>
    </row>
    <row r="30" spans="1:7" ht="24.75" thickBot="1" x14ac:dyDescent="0.25">
      <c r="A30" s="568" t="str">
        <f>'1 Basis vragenformulier'!A97</f>
        <v>STELLINGEN OVER DOELBEREIK VAN DE INDIVIDUELE PARTNERS</v>
      </c>
      <c r="B30" s="569"/>
      <c r="C30" s="370" t="s">
        <v>59</v>
      </c>
      <c r="D30" s="234" t="s">
        <v>5</v>
      </c>
      <c r="E30" s="366" t="s">
        <v>41</v>
      </c>
      <c r="F30" s="250" t="s">
        <v>39</v>
      </c>
      <c r="G30" s="250" t="s">
        <v>4</v>
      </c>
    </row>
    <row r="31" spans="1:7" s="219" customFormat="1" ht="12.75" thickBot="1" x14ac:dyDescent="0.25">
      <c r="A31" s="230"/>
      <c r="B31" s="231"/>
      <c r="C31" s="231"/>
      <c r="D31" s="226"/>
      <c r="E31" s="367"/>
      <c r="F31" s="248"/>
      <c r="G31" s="248"/>
    </row>
    <row r="32" spans="1:7" s="219" customFormat="1" ht="112.5" customHeight="1" thickBot="1" x14ac:dyDescent="0.25">
      <c r="A32" s="157" t="str">
        <f>'1 Basis vragenformulier'!A99</f>
        <v>R. Bijdrage aan organistiedoel(en)</v>
      </c>
      <c r="B32" s="235" t="str">
        <f>'1 Basis vragenformulier'!B99</f>
        <v>De netwerkopbrengsten dragen bij aan de doelen van de individuele netwerkpartners.</v>
      </c>
      <c r="C32" s="252"/>
      <c r="D32" s="239">
        <f>'4 Invoer kwalitatieve toelichti'!AE85</f>
        <v>0</v>
      </c>
      <c r="E32" s="368" t="s">
        <v>57</v>
      </c>
      <c r="F32" s="245" t="str">
        <f>'3 Invoer waarden NW opbrengsten'!AC32</f>
        <v/>
      </c>
      <c r="G32" s="245" t="str">
        <f>'3 Invoer waarden NW opbrengsten'!AF32</f>
        <v>0 - 0</v>
      </c>
    </row>
    <row r="33" spans="1:7" s="219" customFormat="1" ht="7.5" customHeight="1" thickBot="1" x14ac:dyDescent="0.25">
      <c r="A33" s="227"/>
      <c r="B33" s="228"/>
      <c r="C33" s="228"/>
      <c r="D33" s="229"/>
      <c r="E33" s="229"/>
      <c r="F33" s="249"/>
      <c r="G33" s="249"/>
    </row>
    <row r="34" spans="1:7" ht="24.75" customHeight="1" thickBot="1" x14ac:dyDescent="0.25">
      <c r="A34" s="570" t="str">
        <f>'1 Basis vragenformulier'!A107</f>
        <v>VERBETERSUGGESTIES</v>
      </c>
      <c r="B34" s="571"/>
      <c r="C34" s="370" t="s">
        <v>59</v>
      </c>
      <c r="D34" s="234" t="s">
        <v>5</v>
      </c>
      <c r="E34" s="366" t="s">
        <v>41</v>
      </c>
      <c r="F34" s="214"/>
      <c r="G34" s="214"/>
    </row>
    <row r="35" spans="1:7" s="219" customFormat="1" ht="199.5" customHeight="1" thickBot="1" x14ac:dyDescent="0.25">
      <c r="A35" s="565" t="s">
        <v>58</v>
      </c>
      <c r="B35" s="566"/>
      <c r="C35" s="256"/>
      <c r="D35" s="239">
        <f>'4 Invoer kwalitatieve toelichti'!AE88</f>
        <v>0</v>
      </c>
      <c r="E35" s="369" t="s">
        <v>57</v>
      </c>
      <c r="F35" s="228"/>
      <c r="G35" s="228"/>
    </row>
    <row r="37" spans="1:7" ht="12" customHeight="1" x14ac:dyDescent="0.2"/>
    <row r="38" spans="1:7" hidden="1" x14ac:dyDescent="0.2"/>
  </sheetData>
  <sheetProtection sheet="1" objects="1" scenarios="1"/>
  <mergeCells count="9">
    <mergeCell ref="A35:B35"/>
    <mergeCell ref="A27:B27"/>
    <mergeCell ref="A17:B17"/>
    <mergeCell ref="A3:B3"/>
    <mergeCell ref="A34:B34"/>
    <mergeCell ref="A14:B14"/>
    <mergeCell ref="A15:B15"/>
    <mergeCell ref="A28:B28"/>
    <mergeCell ref="A30:B30"/>
  </mergeCells>
  <pageMargins left="0.23622047244094491" right="0.23622047244094491" top="0.39370078740157483" bottom="0.39370078740157483" header="0.31496062992125984" footer="0.31496062992125984"/>
  <pageSetup paperSize="9" scale="65" fitToHeight="0" orientation="landscape" r:id="rId1"/>
  <rowBreaks count="3" manualBreakCount="3">
    <brk id="16" max="16383" man="1"/>
    <brk id="29" max="16383" man="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26"/>
  <sheetViews>
    <sheetView showGridLines="0" zoomScaleNormal="100" workbookViewId="0"/>
  </sheetViews>
  <sheetFormatPr defaultRowHeight="12.75" x14ac:dyDescent="0.2"/>
  <cols>
    <col min="1" max="1" width="28.7109375" customWidth="1"/>
    <col min="2" max="2" width="12.140625" bestFit="1" customWidth="1"/>
    <col min="3" max="4" width="11.7109375" customWidth="1"/>
    <col min="5" max="6" width="11.7109375" style="15" customWidth="1"/>
    <col min="7" max="11" width="11.7109375" customWidth="1"/>
    <col min="12" max="12" width="11.28515625" customWidth="1"/>
    <col min="13" max="13" width="3.85546875" customWidth="1"/>
    <col min="14" max="14" width="18.5703125" customWidth="1"/>
    <col min="15" max="15" width="8.140625" style="32" customWidth="1"/>
    <col min="16" max="16" width="9.140625" style="32"/>
    <col min="17" max="17" width="12.7109375" customWidth="1"/>
    <col min="18" max="18" width="11.85546875" customWidth="1"/>
    <col min="20" max="20" width="4.85546875" customWidth="1"/>
    <col min="21" max="21" width="9.140625" customWidth="1"/>
    <col min="22" max="22" width="9.140625" style="75"/>
  </cols>
  <sheetData>
    <row r="1" spans="1:23" x14ac:dyDescent="0.2">
      <c r="A1" s="3" t="s">
        <v>53</v>
      </c>
      <c r="B1" s="4"/>
      <c r="C1" s="24"/>
      <c r="D1" s="24"/>
      <c r="E1" s="23"/>
      <c r="F1" s="23"/>
      <c r="G1" s="24"/>
      <c r="H1" s="24"/>
      <c r="I1" s="24"/>
      <c r="J1" s="24"/>
      <c r="K1" s="24"/>
      <c r="L1" s="24"/>
      <c r="M1" s="24"/>
      <c r="N1" s="24"/>
      <c r="O1" s="71"/>
      <c r="P1" s="71"/>
      <c r="Q1" s="24"/>
      <c r="R1" s="24"/>
      <c r="S1" s="24"/>
      <c r="T1" s="24"/>
      <c r="U1" s="24"/>
      <c r="V1" s="79"/>
      <c r="W1" s="24"/>
    </row>
    <row r="2" spans="1:23" x14ac:dyDescent="0.2">
      <c r="A2" s="1"/>
      <c r="B2" s="2"/>
      <c r="C2" s="21" t="s">
        <v>13</v>
      </c>
      <c r="N2" t="s">
        <v>23</v>
      </c>
    </row>
    <row r="3" spans="1:23" x14ac:dyDescent="0.2">
      <c r="A3" s="65" t="s">
        <v>12</v>
      </c>
      <c r="B3" s="54" t="s">
        <v>11</v>
      </c>
      <c r="C3" s="67" t="str">
        <f>N4</f>
        <v>Vul hier de naam in</v>
      </c>
      <c r="D3" s="67" t="str">
        <f>N5</f>
        <v>Vul hier de naam in</v>
      </c>
      <c r="E3" s="67" t="str">
        <f>N6</f>
        <v>Vul hier de naam in</v>
      </c>
      <c r="F3" s="67">
        <f>N7</f>
        <v>0</v>
      </c>
      <c r="G3" s="67">
        <f>N8</f>
        <v>0</v>
      </c>
      <c r="H3" s="67">
        <f>N9</f>
        <v>0</v>
      </c>
      <c r="I3" s="67">
        <f>N10</f>
        <v>0</v>
      </c>
      <c r="J3" s="67">
        <f>N11</f>
        <v>0</v>
      </c>
      <c r="K3" s="67">
        <f>N12</f>
        <v>0</v>
      </c>
      <c r="L3" s="67">
        <f>N13</f>
        <v>0</v>
      </c>
      <c r="M3" s="67"/>
      <c r="N3" s="72" t="s">
        <v>22</v>
      </c>
      <c r="P3" s="72" t="s">
        <v>56</v>
      </c>
      <c r="R3" s="21" t="s">
        <v>21</v>
      </c>
      <c r="U3" s="21" t="s">
        <v>20</v>
      </c>
    </row>
    <row r="4" spans="1:23" x14ac:dyDescent="0.2">
      <c r="A4" s="493" t="s">
        <v>194</v>
      </c>
      <c r="B4" s="55" t="str">
        <f>'2 Invoer waarden NWsamenwerking'!AC6</f>
        <v/>
      </c>
      <c r="C4" s="55" t="str">
        <f>'2 Invoer waarden NWsamenwerking'!D6</f>
        <v/>
      </c>
      <c r="D4" s="55" t="str">
        <f>'2 Invoer waarden NWsamenwerking'!E6</f>
        <v/>
      </c>
      <c r="E4" s="55" t="str">
        <f>'2 Invoer waarden NWsamenwerking'!F6</f>
        <v/>
      </c>
      <c r="F4" s="55" t="str">
        <f>'2 Invoer waarden NWsamenwerking'!G6</f>
        <v/>
      </c>
      <c r="G4" s="55" t="str">
        <f>'2 Invoer waarden NWsamenwerking'!H6</f>
        <v/>
      </c>
      <c r="H4" s="55" t="str">
        <f>'2 Invoer waarden NWsamenwerking'!I6</f>
        <v/>
      </c>
      <c r="I4" s="55" t="str">
        <f>'2 Invoer waarden NWsamenwerking'!J6</f>
        <v/>
      </c>
      <c r="J4" s="55" t="str">
        <f>'2 Invoer waarden NWsamenwerking'!K6</f>
        <v/>
      </c>
      <c r="K4" s="55" t="str">
        <f>'2 Invoer waarden NWsamenwerking'!L6</f>
        <v/>
      </c>
      <c r="L4" s="55" t="str">
        <f>'2 Invoer waarden NWsamenwerking'!M6</f>
        <v/>
      </c>
      <c r="M4" s="55"/>
      <c r="N4" s="15" t="str">
        <f>'2 Invoer waarden NWsamenwerking'!D3</f>
        <v>Vul hier de naam in</v>
      </c>
      <c r="O4" s="75">
        <f>'2 Invoer waarden NWsamenwerking'!D49</f>
        <v>0</v>
      </c>
      <c r="P4" s="76" t="str">
        <f>'2 Invoer waarden NWsamenwerking'!D51</f>
        <v/>
      </c>
      <c r="R4" t="str">
        <f>'2 Invoer waarden NWsamenwerking'!AC2</f>
        <v>Gemiddeld</v>
      </c>
      <c r="S4" s="75" t="e">
        <f>'2 Invoer waarden NWsamenwerking'!AC49</f>
        <v>#DIV/0!</v>
      </c>
      <c r="U4" t="str">
        <f>R4</f>
        <v>Gemiddeld</v>
      </c>
      <c r="V4" s="77" t="str">
        <f>'2 Invoer waarden NWsamenwerking'!AC51</f>
        <v/>
      </c>
    </row>
    <row r="5" spans="1:23" x14ac:dyDescent="0.2">
      <c r="A5" s="493" t="s">
        <v>195</v>
      </c>
      <c r="B5" s="55" t="str">
        <f>'2 Invoer waarden NWsamenwerking'!AC11</f>
        <v/>
      </c>
      <c r="C5" s="55" t="str">
        <f>'2 Invoer waarden NWsamenwerking'!D11</f>
        <v/>
      </c>
      <c r="D5" s="55" t="str">
        <f>'2 Invoer waarden NWsamenwerking'!E11</f>
        <v/>
      </c>
      <c r="E5" s="55" t="str">
        <f>'2 Invoer waarden NWsamenwerking'!F11</f>
        <v/>
      </c>
      <c r="F5" s="55" t="str">
        <f>'2 Invoer waarden NWsamenwerking'!G11</f>
        <v/>
      </c>
      <c r="G5" s="55" t="str">
        <f>'2 Invoer waarden NWsamenwerking'!H11</f>
        <v/>
      </c>
      <c r="H5" s="55" t="str">
        <f>'2 Invoer waarden NWsamenwerking'!I11</f>
        <v/>
      </c>
      <c r="I5" s="55" t="str">
        <f>'2 Invoer waarden NWsamenwerking'!J11</f>
        <v/>
      </c>
      <c r="J5" s="55" t="str">
        <f>'2 Invoer waarden NWsamenwerking'!K11</f>
        <v/>
      </c>
      <c r="K5" s="55" t="str">
        <f>'2 Invoer waarden NWsamenwerking'!L11</f>
        <v/>
      </c>
      <c r="L5" s="55" t="str">
        <f>'2 Invoer waarden NWsamenwerking'!M11</f>
        <v/>
      </c>
      <c r="M5" s="55"/>
      <c r="N5" s="15" t="str">
        <f>'2 Invoer waarden NWsamenwerking'!E3</f>
        <v>Vul hier de naam in</v>
      </c>
      <c r="O5" s="75">
        <f>'2 Invoer waarden NWsamenwerking'!E49</f>
        <v>0</v>
      </c>
      <c r="P5" s="76" t="str">
        <f>'2 Invoer waarden NWsamenwerking'!E51</f>
        <v/>
      </c>
      <c r="R5" t="str">
        <f>R4</f>
        <v>Gemiddeld</v>
      </c>
      <c r="S5" s="75" t="e">
        <f>S4</f>
        <v>#DIV/0!</v>
      </c>
      <c r="U5" t="str">
        <f>U4</f>
        <v>Gemiddeld</v>
      </c>
      <c r="V5" s="77" t="str">
        <f>V4</f>
        <v/>
      </c>
    </row>
    <row r="6" spans="1:23" x14ac:dyDescent="0.2">
      <c r="A6" s="493" t="s">
        <v>196</v>
      </c>
      <c r="B6" s="55" t="str">
        <f>'2 Invoer waarden NWsamenwerking'!AC15</f>
        <v/>
      </c>
      <c r="C6" s="55" t="str">
        <f>'2 Invoer waarden NWsamenwerking'!D15</f>
        <v/>
      </c>
      <c r="D6" s="55" t="str">
        <f>'2 Invoer waarden NWsamenwerking'!E15</f>
        <v/>
      </c>
      <c r="E6" s="55" t="str">
        <f>'2 Invoer waarden NWsamenwerking'!F15</f>
        <v/>
      </c>
      <c r="F6" s="55" t="str">
        <f>'2 Invoer waarden NWsamenwerking'!G15</f>
        <v/>
      </c>
      <c r="G6" s="55" t="str">
        <f>'2 Invoer waarden NWsamenwerking'!H15</f>
        <v/>
      </c>
      <c r="H6" s="55" t="str">
        <f>'2 Invoer waarden NWsamenwerking'!I15</f>
        <v/>
      </c>
      <c r="I6" s="55" t="str">
        <f>'2 Invoer waarden NWsamenwerking'!J15</f>
        <v/>
      </c>
      <c r="J6" s="55" t="str">
        <f>'2 Invoer waarden NWsamenwerking'!K15</f>
        <v/>
      </c>
      <c r="K6" s="55" t="str">
        <f>'2 Invoer waarden NWsamenwerking'!L15</f>
        <v/>
      </c>
      <c r="L6" s="55" t="str">
        <f>'2 Invoer waarden NWsamenwerking'!M15</f>
        <v/>
      </c>
      <c r="M6" s="55"/>
      <c r="N6" s="15" t="str">
        <f>'2 Invoer waarden NWsamenwerking'!F3</f>
        <v>Vul hier de naam in</v>
      </c>
      <c r="O6" s="75">
        <f>'2 Invoer waarden NWsamenwerking'!F49</f>
        <v>0</v>
      </c>
      <c r="P6" s="76" t="str">
        <f>'2 Invoer waarden NWsamenwerking'!F51</f>
        <v/>
      </c>
      <c r="R6" t="str">
        <f t="shared" ref="R6:S13" si="0">R5</f>
        <v>Gemiddeld</v>
      </c>
      <c r="S6" s="75" t="e">
        <f t="shared" si="0"/>
        <v>#DIV/0!</v>
      </c>
      <c r="U6" t="str">
        <f t="shared" ref="U6:V13" si="1">U5</f>
        <v>Gemiddeld</v>
      </c>
      <c r="V6" s="77" t="str">
        <f t="shared" si="1"/>
        <v/>
      </c>
    </row>
    <row r="7" spans="1:23" x14ac:dyDescent="0.2">
      <c r="A7" s="493" t="s">
        <v>197</v>
      </c>
      <c r="B7" s="55" t="str">
        <f>'2 Invoer waarden NWsamenwerking'!AC21</f>
        <v/>
      </c>
      <c r="C7" s="55" t="str">
        <f>'2 Invoer waarden NWsamenwerking'!D21</f>
        <v/>
      </c>
      <c r="D7" s="55" t="str">
        <f>'2 Invoer waarden NWsamenwerking'!E21</f>
        <v/>
      </c>
      <c r="E7" s="55" t="str">
        <f>'2 Invoer waarden NWsamenwerking'!F21</f>
        <v/>
      </c>
      <c r="F7" s="55" t="str">
        <f>'2 Invoer waarden NWsamenwerking'!G21</f>
        <v/>
      </c>
      <c r="G7" s="55" t="str">
        <f>'2 Invoer waarden NWsamenwerking'!H21</f>
        <v/>
      </c>
      <c r="H7" s="55" t="str">
        <f>'2 Invoer waarden NWsamenwerking'!I21</f>
        <v/>
      </c>
      <c r="I7" s="55" t="str">
        <f>'2 Invoer waarden NWsamenwerking'!J21</f>
        <v/>
      </c>
      <c r="J7" s="55" t="str">
        <f>'2 Invoer waarden NWsamenwerking'!K21</f>
        <v/>
      </c>
      <c r="K7" s="55" t="str">
        <f>'2 Invoer waarden NWsamenwerking'!L21</f>
        <v/>
      </c>
      <c r="L7" s="55" t="str">
        <f>'2 Invoer waarden NWsamenwerking'!M21</f>
        <v/>
      </c>
      <c r="M7" s="55"/>
      <c r="N7" s="15">
        <f>'2 Invoer waarden NWsamenwerking'!G3</f>
        <v>0</v>
      </c>
      <c r="O7" s="75">
        <f>'2 Invoer waarden NWsamenwerking'!G49</f>
        <v>0</v>
      </c>
      <c r="P7" s="76" t="str">
        <f>'2 Invoer waarden NWsamenwerking'!G51</f>
        <v/>
      </c>
      <c r="R7" t="str">
        <f t="shared" si="0"/>
        <v>Gemiddeld</v>
      </c>
      <c r="S7" s="75" t="e">
        <f t="shared" si="0"/>
        <v>#DIV/0!</v>
      </c>
      <c r="U7" t="str">
        <f t="shared" si="1"/>
        <v>Gemiddeld</v>
      </c>
      <c r="V7" s="77" t="str">
        <f t="shared" si="1"/>
        <v/>
      </c>
    </row>
    <row r="8" spans="1:23" x14ac:dyDescent="0.2">
      <c r="A8" s="493" t="s">
        <v>198</v>
      </c>
      <c r="B8" s="55" t="str">
        <f>'2 Invoer waarden NWsamenwerking'!AC26</f>
        <v/>
      </c>
      <c r="C8" s="55" t="str">
        <f>'2 Invoer waarden NWsamenwerking'!D26</f>
        <v/>
      </c>
      <c r="D8" s="55" t="str">
        <f>'2 Invoer waarden NWsamenwerking'!E26</f>
        <v/>
      </c>
      <c r="E8" s="55" t="str">
        <f>'2 Invoer waarden NWsamenwerking'!F26</f>
        <v/>
      </c>
      <c r="F8" s="55" t="str">
        <f>'2 Invoer waarden NWsamenwerking'!G26</f>
        <v/>
      </c>
      <c r="G8" s="55" t="str">
        <f>'2 Invoer waarden NWsamenwerking'!H26</f>
        <v/>
      </c>
      <c r="H8" s="55" t="str">
        <f>'2 Invoer waarden NWsamenwerking'!I26</f>
        <v/>
      </c>
      <c r="I8" s="55" t="str">
        <f>'2 Invoer waarden NWsamenwerking'!J26</f>
        <v/>
      </c>
      <c r="J8" s="55" t="str">
        <f>'2 Invoer waarden NWsamenwerking'!K26</f>
        <v/>
      </c>
      <c r="K8" s="55" t="str">
        <f>'2 Invoer waarden NWsamenwerking'!L26</f>
        <v/>
      </c>
      <c r="L8" s="55" t="str">
        <f>'2 Invoer waarden NWsamenwerking'!M26</f>
        <v/>
      </c>
      <c r="M8" s="55"/>
      <c r="N8" s="15">
        <f>'2 Invoer waarden NWsamenwerking'!H3</f>
        <v>0</v>
      </c>
      <c r="O8" s="75">
        <f>'2 Invoer waarden NWsamenwerking'!H49</f>
        <v>0</v>
      </c>
      <c r="P8" s="76" t="str">
        <f>'2 Invoer waarden NWsamenwerking'!H51</f>
        <v/>
      </c>
      <c r="R8" t="str">
        <f t="shared" si="0"/>
        <v>Gemiddeld</v>
      </c>
      <c r="S8" s="75" t="e">
        <f t="shared" si="0"/>
        <v>#DIV/0!</v>
      </c>
      <c r="U8" t="str">
        <f t="shared" si="1"/>
        <v>Gemiddeld</v>
      </c>
      <c r="V8" s="77" t="str">
        <f t="shared" si="1"/>
        <v/>
      </c>
    </row>
    <row r="9" spans="1:23" x14ac:dyDescent="0.2">
      <c r="A9" s="493" t="s">
        <v>199</v>
      </c>
      <c r="B9" s="55" t="str">
        <f>'2 Invoer waarden NWsamenwerking'!AC31</f>
        <v/>
      </c>
      <c r="C9" s="55" t="str">
        <f>'2 Invoer waarden NWsamenwerking'!D31</f>
        <v/>
      </c>
      <c r="D9" s="55" t="str">
        <f>'2 Invoer waarden NWsamenwerking'!E31</f>
        <v/>
      </c>
      <c r="E9" s="55" t="str">
        <f>'2 Invoer waarden NWsamenwerking'!F31</f>
        <v/>
      </c>
      <c r="F9" s="55" t="str">
        <f>'2 Invoer waarden NWsamenwerking'!G31</f>
        <v/>
      </c>
      <c r="G9" s="55" t="str">
        <f>'2 Invoer waarden NWsamenwerking'!H31</f>
        <v/>
      </c>
      <c r="H9" s="55" t="str">
        <f>'2 Invoer waarden NWsamenwerking'!I31</f>
        <v/>
      </c>
      <c r="I9" s="55" t="str">
        <f>'2 Invoer waarden NWsamenwerking'!J31</f>
        <v/>
      </c>
      <c r="J9" s="55" t="str">
        <f>'2 Invoer waarden NWsamenwerking'!K31</f>
        <v/>
      </c>
      <c r="K9" s="55" t="str">
        <f>'2 Invoer waarden NWsamenwerking'!L31</f>
        <v/>
      </c>
      <c r="L9" s="55" t="str">
        <f>'2 Invoer waarden NWsamenwerking'!M31</f>
        <v/>
      </c>
      <c r="M9" s="55"/>
      <c r="N9" s="15">
        <f>'2 Invoer waarden NWsamenwerking'!I3</f>
        <v>0</v>
      </c>
      <c r="O9" s="75">
        <f>'2 Invoer waarden NWsamenwerking'!I49</f>
        <v>0</v>
      </c>
      <c r="P9" s="76" t="str">
        <f>'2 Invoer waarden NWsamenwerking'!I51</f>
        <v/>
      </c>
      <c r="R9" t="str">
        <f t="shared" si="0"/>
        <v>Gemiddeld</v>
      </c>
      <c r="S9" s="75" t="e">
        <f t="shared" si="0"/>
        <v>#DIV/0!</v>
      </c>
      <c r="U9" t="str">
        <f t="shared" si="1"/>
        <v>Gemiddeld</v>
      </c>
      <c r="V9" s="77" t="str">
        <f t="shared" si="1"/>
        <v/>
      </c>
    </row>
    <row r="10" spans="1:23" x14ac:dyDescent="0.2">
      <c r="A10" s="493" t="s">
        <v>200</v>
      </c>
      <c r="B10" s="55" t="str">
        <f>'2 Invoer waarden NWsamenwerking'!AC37</f>
        <v/>
      </c>
      <c r="C10" s="55" t="str">
        <f>'2 Invoer waarden NWsamenwerking'!D37</f>
        <v/>
      </c>
      <c r="D10" s="55" t="str">
        <f>'2 Invoer waarden NWsamenwerking'!E37</f>
        <v/>
      </c>
      <c r="E10" s="55" t="str">
        <f>'2 Invoer waarden NWsamenwerking'!F37</f>
        <v/>
      </c>
      <c r="F10" s="55" t="str">
        <f>'2 Invoer waarden NWsamenwerking'!G37</f>
        <v/>
      </c>
      <c r="G10" s="55" t="str">
        <f>'2 Invoer waarden NWsamenwerking'!H37</f>
        <v/>
      </c>
      <c r="H10" s="55" t="str">
        <f>'2 Invoer waarden NWsamenwerking'!I37</f>
        <v/>
      </c>
      <c r="I10" s="55" t="str">
        <f>'2 Invoer waarden NWsamenwerking'!J37</f>
        <v/>
      </c>
      <c r="J10" s="55" t="str">
        <f>'2 Invoer waarden NWsamenwerking'!K37</f>
        <v/>
      </c>
      <c r="K10" s="55" t="str">
        <f>'2 Invoer waarden NWsamenwerking'!L37</f>
        <v/>
      </c>
      <c r="L10" s="55" t="str">
        <f>'2 Invoer waarden NWsamenwerking'!M37</f>
        <v/>
      </c>
      <c r="M10" s="55"/>
      <c r="N10" s="15">
        <f>'2 Invoer waarden NWsamenwerking'!J3</f>
        <v>0</v>
      </c>
      <c r="O10" s="75">
        <f>'2 Invoer waarden NWsamenwerking'!J49</f>
        <v>0</v>
      </c>
      <c r="P10" s="76" t="str">
        <f>'2 Invoer waarden NWsamenwerking'!J51</f>
        <v/>
      </c>
      <c r="R10" t="str">
        <f t="shared" si="0"/>
        <v>Gemiddeld</v>
      </c>
      <c r="S10" s="75" t="e">
        <f t="shared" si="0"/>
        <v>#DIV/0!</v>
      </c>
      <c r="U10" t="str">
        <f t="shared" si="1"/>
        <v>Gemiddeld</v>
      </c>
      <c r="V10" s="77" t="str">
        <f t="shared" si="1"/>
        <v/>
      </c>
    </row>
    <row r="11" spans="1:23" x14ac:dyDescent="0.2">
      <c r="A11" s="493" t="s">
        <v>201</v>
      </c>
      <c r="B11" s="55" t="str">
        <f>'2 Invoer waarden NWsamenwerking'!AC42</f>
        <v/>
      </c>
      <c r="C11" s="55" t="str">
        <f>'2 Invoer waarden NWsamenwerking'!D42</f>
        <v/>
      </c>
      <c r="D11" s="55" t="str">
        <f>'2 Invoer waarden NWsamenwerking'!E42</f>
        <v/>
      </c>
      <c r="E11" s="55" t="str">
        <f>'2 Invoer waarden NWsamenwerking'!F42</f>
        <v/>
      </c>
      <c r="F11" s="55" t="str">
        <f>'2 Invoer waarden NWsamenwerking'!G42</f>
        <v/>
      </c>
      <c r="G11" s="55" t="str">
        <f>'2 Invoer waarden NWsamenwerking'!H42</f>
        <v/>
      </c>
      <c r="H11" s="55" t="str">
        <f>'2 Invoer waarden NWsamenwerking'!I42</f>
        <v/>
      </c>
      <c r="I11" s="55" t="str">
        <f>'2 Invoer waarden NWsamenwerking'!J42</f>
        <v/>
      </c>
      <c r="J11" s="55" t="str">
        <f>'2 Invoer waarden NWsamenwerking'!K42</f>
        <v/>
      </c>
      <c r="K11" s="55" t="str">
        <f>'2 Invoer waarden NWsamenwerking'!L42</f>
        <v/>
      </c>
      <c r="L11" s="55" t="str">
        <f>'2 Invoer waarden NWsamenwerking'!M42</f>
        <v/>
      </c>
      <c r="M11" s="55"/>
      <c r="N11" s="15">
        <f>'2 Invoer waarden NWsamenwerking'!K3</f>
        <v>0</v>
      </c>
      <c r="O11" s="75">
        <f>'2 Invoer waarden NWsamenwerking'!K49</f>
        <v>0</v>
      </c>
      <c r="P11" s="77" t="str">
        <f>'2 Invoer waarden NWsamenwerking'!K51</f>
        <v/>
      </c>
      <c r="R11" t="str">
        <f t="shared" si="0"/>
        <v>Gemiddeld</v>
      </c>
      <c r="S11" s="75" t="e">
        <f t="shared" si="0"/>
        <v>#DIV/0!</v>
      </c>
      <c r="U11" t="str">
        <f t="shared" si="1"/>
        <v>Gemiddeld</v>
      </c>
      <c r="V11" s="77" t="str">
        <f t="shared" si="1"/>
        <v/>
      </c>
    </row>
    <row r="12" spans="1:23" x14ac:dyDescent="0.2">
      <c r="A12" s="494" t="s">
        <v>202</v>
      </c>
      <c r="B12" s="56" t="str">
        <f>'2 Invoer waarden NWsamenwerking'!AC45</f>
        <v/>
      </c>
      <c r="C12" s="56" t="str">
        <f>'2 Invoer waarden NWsamenwerking'!D45</f>
        <v/>
      </c>
      <c r="D12" s="56" t="str">
        <f>'2 Invoer waarden NWsamenwerking'!E45</f>
        <v/>
      </c>
      <c r="E12" s="56" t="str">
        <f>'2 Invoer waarden NWsamenwerking'!F45</f>
        <v/>
      </c>
      <c r="F12" s="56" t="str">
        <f>'2 Invoer waarden NWsamenwerking'!G45</f>
        <v/>
      </c>
      <c r="G12" s="56" t="str">
        <f>'2 Invoer waarden NWsamenwerking'!H45</f>
        <v/>
      </c>
      <c r="H12" s="56" t="str">
        <f>'2 Invoer waarden NWsamenwerking'!I45</f>
        <v/>
      </c>
      <c r="I12" s="56" t="str">
        <f>'2 Invoer waarden NWsamenwerking'!J45</f>
        <v/>
      </c>
      <c r="J12" s="56" t="str">
        <f>'2 Invoer waarden NWsamenwerking'!K45</f>
        <v/>
      </c>
      <c r="K12" s="56" t="str">
        <f>'2 Invoer waarden NWsamenwerking'!L45</f>
        <v/>
      </c>
      <c r="L12" s="56" t="str">
        <f>'2 Invoer waarden NWsamenwerking'!M45</f>
        <v/>
      </c>
      <c r="M12" s="56"/>
      <c r="N12" s="15">
        <f>'2 Invoer waarden NWsamenwerking'!L3</f>
        <v>0</v>
      </c>
      <c r="O12" s="75">
        <f>'2 Invoer waarden NWsamenwerking'!L49</f>
        <v>0</v>
      </c>
      <c r="P12" s="77" t="str">
        <f>'2 Invoer waarden NWsamenwerking'!L51</f>
        <v/>
      </c>
      <c r="R12" t="str">
        <f t="shared" si="0"/>
        <v>Gemiddeld</v>
      </c>
      <c r="S12" s="75" t="e">
        <f t="shared" si="0"/>
        <v>#DIV/0!</v>
      </c>
      <c r="U12" t="str">
        <f t="shared" si="1"/>
        <v>Gemiddeld</v>
      </c>
      <c r="V12" s="77" t="str">
        <f t="shared" si="1"/>
        <v/>
      </c>
    </row>
    <row r="13" spans="1:23" x14ac:dyDescent="0.2">
      <c r="B13" s="212"/>
      <c r="N13" s="15">
        <f>'2 Invoer waarden NWsamenwerking'!M3</f>
        <v>0</v>
      </c>
      <c r="O13" s="75">
        <f>'2 Invoer waarden NWsamenwerking'!M49</f>
        <v>0</v>
      </c>
      <c r="P13" s="77" t="str">
        <f>'2 Invoer waarden NWsamenwerking'!M51</f>
        <v/>
      </c>
      <c r="R13" t="str">
        <f t="shared" si="0"/>
        <v>Gemiddeld</v>
      </c>
      <c r="S13" s="75" t="e">
        <f t="shared" si="0"/>
        <v>#DIV/0!</v>
      </c>
      <c r="U13" t="str">
        <f t="shared" si="1"/>
        <v>Gemiddeld</v>
      </c>
      <c r="V13" s="77" t="str">
        <f t="shared" si="1"/>
        <v/>
      </c>
    </row>
    <row r="14" spans="1:23" x14ac:dyDescent="0.2">
      <c r="A14" s="21"/>
      <c r="P14" s="77"/>
      <c r="R14" s="73"/>
    </row>
    <row r="15" spans="1:23" x14ac:dyDescent="0.2">
      <c r="F15" s="156" t="s">
        <v>457</v>
      </c>
      <c r="G15" s="156"/>
      <c r="H15" s="156"/>
      <c r="I15" s="156"/>
      <c r="J15" s="156"/>
    </row>
    <row r="16" spans="1:23" x14ac:dyDescent="0.2">
      <c r="A16" s="66"/>
      <c r="N16" s="501" t="s">
        <v>54</v>
      </c>
    </row>
    <row r="17" spans="1:17" x14ac:dyDescent="0.2">
      <c r="A17" s="15"/>
      <c r="N17" s="502" t="s">
        <v>18</v>
      </c>
    </row>
    <row r="18" spans="1:17" x14ac:dyDescent="0.2">
      <c r="A18" s="15"/>
      <c r="N18" s="502" t="s">
        <v>15</v>
      </c>
    </row>
    <row r="19" spans="1:17" x14ac:dyDescent="0.2">
      <c r="A19" s="15"/>
      <c r="N19" s="502" t="s">
        <v>17</v>
      </c>
    </row>
    <row r="20" spans="1:17" x14ac:dyDescent="0.2">
      <c r="A20" s="15"/>
      <c r="N20" s="502" t="s">
        <v>16</v>
      </c>
    </row>
    <row r="21" spans="1:17" x14ac:dyDescent="0.2">
      <c r="A21" s="15"/>
    </row>
    <row r="22" spans="1:17" x14ac:dyDescent="0.2">
      <c r="A22" s="15"/>
    </row>
    <row r="23" spans="1:17" x14ac:dyDescent="0.2">
      <c r="A23" s="15"/>
    </row>
    <row r="24" spans="1:17" x14ac:dyDescent="0.2">
      <c r="A24" s="15"/>
      <c r="N24" s="156" t="s">
        <v>381</v>
      </c>
      <c r="O24" s="156"/>
      <c r="P24" s="156"/>
      <c r="Q24" s="156"/>
    </row>
    <row r="25" spans="1:17" x14ac:dyDescent="0.2">
      <c r="A25" s="15"/>
      <c r="N25" s="156" t="s">
        <v>458</v>
      </c>
    </row>
    <row r="26" spans="1:17" x14ac:dyDescent="0.2">
      <c r="A26" s="15"/>
      <c r="P26" s="489"/>
    </row>
  </sheetData>
  <sheetProtection sheet="1" objects="1" scenarios="1" selectLockedCells="1" selectUnlockedCells="1"/>
  <pageMargins left="0.33" right="0.70866141732283472" top="1.19" bottom="1.1299999999999999" header="0.31496062992125984" footer="0.31496062992125984"/>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9" tint="0.39997558519241921"/>
  </sheetPr>
  <dimension ref="A1:W53"/>
  <sheetViews>
    <sheetView showGridLines="0" topLeftCell="A42" zoomScaleNormal="100" workbookViewId="0">
      <selection activeCell="N63" sqref="N63"/>
    </sheetView>
  </sheetViews>
  <sheetFormatPr defaultRowHeight="12.75" x14ac:dyDescent="0.2"/>
  <cols>
    <col min="1" max="1" width="28.7109375" customWidth="1"/>
    <col min="2" max="2" width="12.140625" bestFit="1" customWidth="1"/>
    <col min="3" max="4" width="11.7109375" customWidth="1"/>
    <col min="5" max="6" width="11.7109375" style="15" customWidth="1"/>
    <col min="7" max="13" width="11.7109375" customWidth="1"/>
    <col min="14" max="14" width="13.140625" customWidth="1"/>
    <col min="15" max="16" width="9.140625" style="32"/>
  </cols>
  <sheetData>
    <row r="1" spans="1:23" x14ac:dyDescent="0.2">
      <c r="A1" s="3" t="s">
        <v>211</v>
      </c>
      <c r="B1" s="4"/>
      <c r="C1" s="24"/>
      <c r="D1" s="24"/>
      <c r="E1" s="23"/>
      <c r="F1" s="23"/>
      <c r="G1" s="24"/>
      <c r="H1" s="24"/>
      <c r="I1" s="24"/>
      <c r="J1" s="24"/>
      <c r="K1" s="24"/>
      <c r="L1" s="24"/>
      <c r="M1" s="24"/>
      <c r="N1" s="24"/>
      <c r="O1" s="71"/>
      <c r="P1" s="71"/>
      <c r="Q1" s="24"/>
      <c r="R1" s="24"/>
      <c r="S1" s="24"/>
      <c r="T1" s="24"/>
      <c r="U1" s="24"/>
      <c r="V1" s="24"/>
      <c r="W1" s="24"/>
    </row>
    <row r="2" spans="1:23" x14ac:dyDescent="0.2">
      <c r="A2" s="1"/>
      <c r="B2" s="2"/>
      <c r="C2" s="21" t="s">
        <v>13</v>
      </c>
      <c r="N2" t="s">
        <v>23</v>
      </c>
    </row>
    <row r="3" spans="1:23" x14ac:dyDescent="0.2">
      <c r="A3" s="65" t="s">
        <v>210</v>
      </c>
      <c r="B3" s="54" t="s">
        <v>11</v>
      </c>
      <c r="C3" s="67" t="str">
        <f>N4</f>
        <v>Vul hier de naam in</v>
      </c>
      <c r="D3" s="67" t="str">
        <f>N5</f>
        <v>Vul hier de naam in</v>
      </c>
      <c r="E3" s="67">
        <f>N6</f>
        <v>0</v>
      </c>
      <c r="F3" s="67">
        <f>N7</f>
        <v>0</v>
      </c>
      <c r="G3" s="67">
        <f>N8</f>
        <v>0</v>
      </c>
      <c r="H3" s="67">
        <f>N9</f>
        <v>0</v>
      </c>
      <c r="I3" s="67">
        <f>N10</f>
        <v>0</v>
      </c>
      <c r="J3" s="67">
        <f>N11</f>
        <v>0</v>
      </c>
      <c r="K3" s="67">
        <f>N12</f>
        <v>0</v>
      </c>
      <c r="L3" s="67">
        <f>N13</f>
        <v>0</v>
      </c>
      <c r="M3" s="67"/>
      <c r="N3" s="72" t="s">
        <v>24</v>
      </c>
      <c r="P3" s="72" t="s">
        <v>19</v>
      </c>
      <c r="R3" s="21" t="s">
        <v>21</v>
      </c>
      <c r="U3" s="21" t="s">
        <v>20</v>
      </c>
      <c r="V3" s="75"/>
    </row>
    <row r="4" spans="1:23" x14ac:dyDescent="0.2">
      <c r="A4" s="503" t="s">
        <v>309</v>
      </c>
      <c r="B4" s="55" t="str">
        <f>'3 Invoer waarden NW opbrengsten'!AC$6</f>
        <v/>
      </c>
      <c r="C4" s="55" t="str">
        <f>'3 Invoer waarden NW opbrengsten'!D$6</f>
        <v/>
      </c>
      <c r="D4" s="55" t="str">
        <f>'3 Invoer waarden NW opbrengsten'!E$6</f>
        <v/>
      </c>
      <c r="E4" s="55" t="str">
        <f>'3 Invoer waarden NW opbrengsten'!F$6</f>
        <v/>
      </c>
      <c r="F4" s="55" t="str">
        <f>'3 Invoer waarden NW opbrengsten'!G$6</f>
        <v/>
      </c>
      <c r="G4" s="55" t="str">
        <f>'3 Invoer waarden NW opbrengsten'!H$6</f>
        <v/>
      </c>
      <c r="H4" s="55" t="str">
        <f>'3 Invoer waarden NW opbrengsten'!I$6</f>
        <v/>
      </c>
      <c r="I4" s="55" t="str">
        <f>'3 Invoer waarden NW opbrengsten'!J$6</f>
        <v/>
      </c>
      <c r="J4" s="55" t="str">
        <f>'3 Invoer waarden NW opbrengsten'!K$6</f>
        <v/>
      </c>
      <c r="K4" s="55" t="str">
        <f>'3 Invoer waarden NW opbrengsten'!L$6</f>
        <v/>
      </c>
      <c r="L4" s="55" t="str">
        <f>'3 Invoer waarden NW opbrengsten'!M$6</f>
        <v/>
      </c>
      <c r="M4" s="55"/>
      <c r="N4" s="15" t="str">
        <f>'3 Invoer waarden NW opbrengsten'!D3</f>
        <v>Vul hier de naam in</v>
      </c>
      <c r="O4" s="32">
        <f>'3 Invoer waarden NW opbrengsten'!$D35</f>
        <v>0</v>
      </c>
      <c r="P4" s="78" t="str">
        <f>'3 Invoer waarden NW opbrengsten'!$D37</f>
        <v/>
      </c>
      <c r="R4" t="str">
        <f>'3 Invoer waarden NW opbrengsten'!AC2</f>
        <v>Gemiddeld</v>
      </c>
      <c r="S4" s="75" t="e">
        <f>'3 Invoer waarden NW opbrengsten'!AC35</f>
        <v>#DIV/0!</v>
      </c>
      <c r="U4" t="str">
        <f>R4</f>
        <v>Gemiddeld</v>
      </c>
      <c r="V4" s="77" t="str">
        <f>'3 Invoer waarden NW opbrengsten'!AC37</f>
        <v/>
      </c>
    </row>
    <row r="5" spans="1:23" x14ac:dyDescent="0.2">
      <c r="A5" s="504" t="s">
        <v>203</v>
      </c>
      <c r="B5" s="55" t="str">
        <f>'3 Invoer waarden NW opbrengsten'!AC$10</f>
        <v/>
      </c>
      <c r="C5" s="55" t="str">
        <f>'3 Invoer waarden NW opbrengsten'!D$10</f>
        <v/>
      </c>
      <c r="D5" s="55" t="str">
        <f>'3 Invoer waarden NW opbrengsten'!E$10</f>
        <v/>
      </c>
      <c r="E5" s="55" t="str">
        <f>'3 Invoer waarden NW opbrengsten'!F$10</f>
        <v/>
      </c>
      <c r="F5" s="55" t="str">
        <f>'3 Invoer waarden NW opbrengsten'!G$10</f>
        <v/>
      </c>
      <c r="G5" s="55" t="str">
        <f>'3 Invoer waarden NW opbrengsten'!H$10</f>
        <v/>
      </c>
      <c r="H5" s="55" t="str">
        <f>'3 Invoer waarden NW opbrengsten'!I$10</f>
        <v/>
      </c>
      <c r="I5" s="55" t="str">
        <f>'3 Invoer waarden NW opbrengsten'!J$10</f>
        <v/>
      </c>
      <c r="J5" s="55" t="str">
        <f>'3 Invoer waarden NW opbrengsten'!K$10</f>
        <v/>
      </c>
      <c r="K5" s="55" t="str">
        <f>'3 Invoer waarden NW opbrengsten'!L$10</f>
        <v/>
      </c>
      <c r="L5" s="55" t="str">
        <f>'3 Invoer waarden NW opbrengsten'!M$10</f>
        <v/>
      </c>
      <c r="M5" s="55"/>
      <c r="N5" s="15" t="str">
        <f>'3 Invoer waarden NW opbrengsten'!E3</f>
        <v>Vul hier de naam in</v>
      </c>
      <c r="O5" s="32">
        <f>'3 Invoer waarden NW opbrengsten'!$E$35</f>
        <v>0</v>
      </c>
      <c r="P5" s="78" t="str">
        <f>'3 Invoer waarden NW opbrengsten'!$E$37</f>
        <v/>
      </c>
      <c r="R5" t="str">
        <f>R4</f>
        <v>Gemiddeld</v>
      </c>
      <c r="S5" s="75" t="e">
        <f>S4</f>
        <v>#DIV/0!</v>
      </c>
      <c r="U5" t="str">
        <f>U4</f>
        <v>Gemiddeld</v>
      </c>
      <c r="V5" s="77" t="str">
        <f>V4</f>
        <v/>
      </c>
    </row>
    <row r="6" spans="1:23" x14ac:dyDescent="0.2">
      <c r="A6" s="504" t="s">
        <v>308</v>
      </c>
      <c r="B6" s="55" t="str">
        <f>'3 Invoer waarden NW opbrengsten'!AC$13</f>
        <v/>
      </c>
      <c r="C6" s="55" t="str">
        <f>'3 Invoer waarden NW opbrengsten'!D$13</f>
        <v/>
      </c>
      <c r="D6" s="55" t="str">
        <f>'3 Invoer waarden NW opbrengsten'!E$13</f>
        <v/>
      </c>
      <c r="E6" s="55" t="str">
        <f>'3 Invoer waarden NW opbrengsten'!F$13</f>
        <v/>
      </c>
      <c r="F6" s="55" t="str">
        <f>'3 Invoer waarden NW opbrengsten'!G$13</f>
        <v/>
      </c>
      <c r="G6" s="55" t="str">
        <f>'3 Invoer waarden NW opbrengsten'!H$13</f>
        <v/>
      </c>
      <c r="H6" s="55" t="str">
        <f>'3 Invoer waarden NW opbrengsten'!I$13</f>
        <v/>
      </c>
      <c r="I6" s="55" t="str">
        <f>'3 Invoer waarden NW opbrengsten'!J$13</f>
        <v/>
      </c>
      <c r="J6" s="55" t="str">
        <f>'3 Invoer waarden NW opbrengsten'!K$13</f>
        <v/>
      </c>
      <c r="K6" s="55" t="str">
        <f>'3 Invoer waarden NW opbrengsten'!L$13</f>
        <v/>
      </c>
      <c r="L6" s="55" t="str">
        <f>'3 Invoer waarden NW opbrengsten'!M$13</f>
        <v/>
      </c>
      <c r="M6" s="55"/>
      <c r="N6" s="15">
        <f>'3 Invoer waarden NW opbrengsten'!F3</f>
        <v>0</v>
      </c>
      <c r="O6" s="32">
        <f>'3 Invoer waarden NW opbrengsten'!$F$35</f>
        <v>0</v>
      </c>
      <c r="P6" s="78" t="str">
        <f>'3 Invoer waarden NW opbrengsten'!$F$37</f>
        <v/>
      </c>
      <c r="R6" t="str">
        <f t="shared" ref="R6:S13" si="0">R5</f>
        <v>Gemiddeld</v>
      </c>
      <c r="S6" s="75" t="e">
        <f t="shared" si="0"/>
        <v>#DIV/0!</v>
      </c>
      <c r="U6" t="str">
        <f t="shared" ref="U6:V13" si="1">U5</f>
        <v>Gemiddeld</v>
      </c>
      <c r="V6" s="77" t="str">
        <f t="shared" si="1"/>
        <v/>
      </c>
    </row>
    <row r="7" spans="1:23" x14ac:dyDescent="0.2">
      <c r="A7" s="504" t="s">
        <v>204</v>
      </c>
      <c r="B7" s="55" t="str">
        <f>'3 Invoer waarden NW opbrengsten'!AC$17</f>
        <v/>
      </c>
      <c r="C7" s="55" t="str">
        <f>'3 Invoer waarden NW opbrengsten'!D$17</f>
        <v/>
      </c>
      <c r="D7" s="55" t="str">
        <f>'3 Invoer waarden NW opbrengsten'!E$17</f>
        <v/>
      </c>
      <c r="E7" s="55" t="str">
        <f>'3 Invoer waarden NW opbrengsten'!F$17</f>
        <v/>
      </c>
      <c r="F7" s="55" t="str">
        <f>'3 Invoer waarden NW opbrengsten'!G$17</f>
        <v/>
      </c>
      <c r="G7" s="55" t="str">
        <f>'3 Invoer waarden NW opbrengsten'!H$17</f>
        <v/>
      </c>
      <c r="H7" s="55" t="str">
        <f>'3 Invoer waarden NW opbrengsten'!I$17</f>
        <v/>
      </c>
      <c r="I7" s="55" t="str">
        <f>'3 Invoer waarden NW opbrengsten'!J$17</f>
        <v/>
      </c>
      <c r="J7" s="55" t="str">
        <f>'3 Invoer waarden NW opbrengsten'!K$17</f>
        <v/>
      </c>
      <c r="K7" s="55" t="str">
        <f>'3 Invoer waarden NW opbrengsten'!L$17</f>
        <v/>
      </c>
      <c r="L7" s="55" t="str">
        <f>'3 Invoer waarden NW opbrengsten'!M$17</f>
        <v/>
      </c>
      <c r="M7" s="55"/>
      <c r="N7" s="15">
        <f>'3 Invoer waarden NW opbrengsten'!G3</f>
        <v>0</v>
      </c>
      <c r="O7" s="32">
        <f>'3 Invoer waarden NW opbrengsten'!$G$35</f>
        <v>0</v>
      </c>
      <c r="P7" s="78" t="str">
        <f>'3 Invoer waarden NW opbrengsten'!$G$37</f>
        <v/>
      </c>
      <c r="R7" t="str">
        <f t="shared" si="0"/>
        <v>Gemiddeld</v>
      </c>
      <c r="S7" s="75" t="e">
        <f t="shared" si="0"/>
        <v>#DIV/0!</v>
      </c>
      <c r="U7" t="str">
        <f t="shared" si="1"/>
        <v>Gemiddeld</v>
      </c>
      <c r="V7" s="77" t="str">
        <f t="shared" si="1"/>
        <v/>
      </c>
    </row>
    <row r="8" spans="1:23" x14ac:dyDescent="0.2">
      <c r="A8" s="504" t="s">
        <v>205</v>
      </c>
      <c r="B8" s="55" t="str">
        <f>'3 Invoer waarden NW opbrengsten'!AC$21</f>
        <v/>
      </c>
      <c r="C8" s="55" t="str">
        <f>'3 Invoer waarden NW opbrengsten'!D$21</f>
        <v/>
      </c>
      <c r="D8" s="55" t="str">
        <f>'3 Invoer waarden NW opbrengsten'!E$21</f>
        <v/>
      </c>
      <c r="E8" s="55" t="str">
        <f>'3 Invoer waarden NW opbrengsten'!F$21</f>
        <v/>
      </c>
      <c r="F8" s="55" t="str">
        <f>'3 Invoer waarden NW opbrengsten'!G$21</f>
        <v/>
      </c>
      <c r="G8" s="55" t="str">
        <f>'3 Invoer waarden NW opbrengsten'!H$21</f>
        <v/>
      </c>
      <c r="H8" s="55" t="str">
        <f>'3 Invoer waarden NW opbrengsten'!I$21</f>
        <v/>
      </c>
      <c r="I8" s="55" t="str">
        <f>'3 Invoer waarden NW opbrengsten'!J$21</f>
        <v/>
      </c>
      <c r="J8" s="55" t="str">
        <f>'3 Invoer waarden NW opbrengsten'!K$21</f>
        <v/>
      </c>
      <c r="K8" s="55" t="str">
        <f>'3 Invoer waarden NW opbrengsten'!L$21</f>
        <v/>
      </c>
      <c r="L8" s="55" t="str">
        <f>'3 Invoer waarden NW opbrengsten'!M$21</f>
        <v/>
      </c>
      <c r="M8" s="55"/>
      <c r="N8" s="15">
        <f>'3 Invoer waarden NW opbrengsten'!H3</f>
        <v>0</v>
      </c>
      <c r="O8" s="32">
        <f>'3 Invoer waarden NW opbrengsten'!$H$35</f>
        <v>0</v>
      </c>
      <c r="P8" s="78" t="str">
        <f>'3 Invoer waarden NW opbrengsten'!$H$37</f>
        <v/>
      </c>
      <c r="R8" t="str">
        <f t="shared" si="0"/>
        <v>Gemiddeld</v>
      </c>
      <c r="S8" s="75" t="e">
        <f t="shared" si="0"/>
        <v>#DIV/0!</v>
      </c>
      <c r="U8" t="str">
        <f t="shared" si="1"/>
        <v>Gemiddeld</v>
      </c>
      <c r="V8" s="77" t="str">
        <f t="shared" si="1"/>
        <v/>
      </c>
    </row>
    <row r="9" spans="1:23" x14ac:dyDescent="0.2">
      <c r="A9" s="504" t="s">
        <v>206</v>
      </c>
      <c r="B9" s="55" t="str">
        <f>'3 Invoer waarden NW opbrengsten'!AC$23</f>
        <v/>
      </c>
      <c r="C9" s="55" t="str">
        <f>'3 Invoer waarden NW opbrengsten'!D$23</f>
        <v/>
      </c>
      <c r="D9" s="55" t="str">
        <f>'3 Invoer waarden NW opbrengsten'!E$23</f>
        <v/>
      </c>
      <c r="E9" s="55" t="str">
        <f>'3 Invoer waarden NW opbrengsten'!F$23</f>
        <v/>
      </c>
      <c r="F9" s="55" t="str">
        <f>'3 Invoer waarden NW opbrengsten'!G$23</f>
        <v/>
      </c>
      <c r="G9" s="55" t="str">
        <f>'3 Invoer waarden NW opbrengsten'!H$23</f>
        <v/>
      </c>
      <c r="H9" s="55" t="str">
        <f>'3 Invoer waarden NW opbrengsten'!I$23</f>
        <v/>
      </c>
      <c r="I9" s="55" t="str">
        <f>'3 Invoer waarden NW opbrengsten'!J$23</f>
        <v/>
      </c>
      <c r="J9" s="55" t="str">
        <f>'3 Invoer waarden NW opbrengsten'!K$23</f>
        <v/>
      </c>
      <c r="K9" s="55" t="str">
        <f>'3 Invoer waarden NW opbrengsten'!L$23</f>
        <v/>
      </c>
      <c r="L9" s="55" t="str">
        <f>'3 Invoer waarden NW opbrengsten'!M$23</f>
        <v/>
      </c>
      <c r="M9" s="55"/>
      <c r="N9" s="15">
        <f>'3 Invoer waarden NW opbrengsten'!I3</f>
        <v>0</v>
      </c>
      <c r="O9" s="32">
        <f>'3 Invoer waarden NW opbrengsten'!$I$35</f>
        <v>0</v>
      </c>
      <c r="P9" s="78" t="str">
        <f>'3 Invoer waarden NW opbrengsten'!$I$37</f>
        <v/>
      </c>
      <c r="R9" t="str">
        <f t="shared" si="0"/>
        <v>Gemiddeld</v>
      </c>
      <c r="S9" s="75" t="e">
        <f t="shared" si="0"/>
        <v>#DIV/0!</v>
      </c>
      <c r="U9" t="str">
        <f t="shared" si="1"/>
        <v>Gemiddeld</v>
      </c>
      <c r="V9" s="77" t="str">
        <f t="shared" si="1"/>
        <v/>
      </c>
    </row>
    <row r="10" spans="1:23" x14ac:dyDescent="0.2">
      <c r="A10" s="504" t="s">
        <v>207</v>
      </c>
      <c r="B10" s="55" t="str">
        <f>'3 Invoer waarden NW opbrengsten'!AC$26</f>
        <v/>
      </c>
      <c r="C10" s="55" t="str">
        <f>'3 Invoer waarden NW opbrengsten'!D$26</f>
        <v/>
      </c>
      <c r="D10" s="55" t="str">
        <f>'3 Invoer waarden NW opbrengsten'!E$26</f>
        <v/>
      </c>
      <c r="E10" s="55" t="str">
        <f>'3 Invoer waarden NW opbrengsten'!F$26</f>
        <v/>
      </c>
      <c r="F10" s="55" t="str">
        <f>'3 Invoer waarden NW opbrengsten'!G$26</f>
        <v/>
      </c>
      <c r="G10" s="55" t="str">
        <f>'3 Invoer waarden NW opbrengsten'!H$26</f>
        <v/>
      </c>
      <c r="H10" s="55" t="str">
        <f>'3 Invoer waarden NW opbrengsten'!I$26</f>
        <v/>
      </c>
      <c r="I10" s="55" t="str">
        <f>'3 Invoer waarden NW opbrengsten'!J$26</f>
        <v/>
      </c>
      <c r="J10" s="55" t="str">
        <f>'3 Invoer waarden NW opbrengsten'!K$26</f>
        <v/>
      </c>
      <c r="K10" s="55" t="str">
        <f>'3 Invoer waarden NW opbrengsten'!L$26</f>
        <v/>
      </c>
      <c r="L10" s="55" t="str">
        <f>'3 Invoer waarden NW opbrengsten'!M$26</f>
        <v/>
      </c>
      <c r="M10" s="55"/>
      <c r="N10" s="15">
        <f>'3 Invoer waarden NW opbrengsten'!J3</f>
        <v>0</v>
      </c>
      <c r="O10" s="32">
        <f>'3 Invoer waarden NW opbrengsten'!$J$35</f>
        <v>0</v>
      </c>
      <c r="P10" s="78" t="str">
        <f>'3 Invoer waarden NW opbrengsten'!$J$37</f>
        <v/>
      </c>
      <c r="R10" t="str">
        <f t="shared" si="0"/>
        <v>Gemiddeld</v>
      </c>
      <c r="S10" s="75" t="e">
        <f t="shared" si="0"/>
        <v>#DIV/0!</v>
      </c>
      <c r="U10" t="str">
        <f t="shared" si="1"/>
        <v>Gemiddeld</v>
      </c>
      <c r="V10" s="77" t="str">
        <f t="shared" si="1"/>
        <v/>
      </c>
    </row>
    <row r="11" spans="1:23" x14ac:dyDescent="0.2">
      <c r="A11" s="504" t="s">
        <v>208</v>
      </c>
      <c r="B11" s="55" t="str">
        <f>'3 Invoer waarden NW opbrengsten'!AC$29</f>
        <v/>
      </c>
      <c r="C11" s="55" t="str">
        <f>'3 Invoer waarden NW opbrengsten'!D$29</f>
        <v/>
      </c>
      <c r="D11" s="55" t="str">
        <f>'3 Invoer waarden NW opbrengsten'!E$29</f>
        <v/>
      </c>
      <c r="E11" s="55" t="str">
        <f>'3 Invoer waarden NW opbrengsten'!F$29</f>
        <v/>
      </c>
      <c r="F11" s="55" t="str">
        <f>'3 Invoer waarden NW opbrengsten'!G$29</f>
        <v/>
      </c>
      <c r="G11" s="55" t="str">
        <f>'3 Invoer waarden NW opbrengsten'!H$29</f>
        <v/>
      </c>
      <c r="H11" s="55" t="str">
        <f>'3 Invoer waarden NW opbrengsten'!I$29</f>
        <v/>
      </c>
      <c r="I11" s="55" t="str">
        <f>'3 Invoer waarden NW opbrengsten'!J$29</f>
        <v/>
      </c>
      <c r="J11" s="55" t="str">
        <f>'3 Invoer waarden NW opbrengsten'!K$29</f>
        <v/>
      </c>
      <c r="K11" s="55" t="str">
        <f>'3 Invoer waarden NW opbrengsten'!L$29</f>
        <v/>
      </c>
      <c r="L11" s="55" t="str">
        <f>'3 Invoer waarden NW opbrengsten'!M$29</f>
        <v/>
      </c>
      <c r="M11" s="55"/>
      <c r="N11" s="15">
        <f>'3 Invoer waarden NW opbrengsten'!K3</f>
        <v>0</v>
      </c>
      <c r="O11" s="32">
        <f>'3 Invoer waarden NW opbrengsten'!$K$35</f>
        <v>0</v>
      </c>
      <c r="P11" s="78" t="str">
        <f>'3 Invoer waarden NW opbrengsten'!$K$37</f>
        <v/>
      </c>
      <c r="R11" t="str">
        <f t="shared" si="0"/>
        <v>Gemiddeld</v>
      </c>
      <c r="S11" s="75" t="e">
        <f t="shared" si="0"/>
        <v>#DIV/0!</v>
      </c>
      <c r="U11" t="str">
        <f t="shared" si="1"/>
        <v>Gemiddeld</v>
      </c>
      <c r="V11" s="77" t="str">
        <f t="shared" si="1"/>
        <v/>
      </c>
    </row>
    <row r="12" spans="1:23" x14ac:dyDescent="0.2">
      <c r="A12" s="504" t="s">
        <v>209</v>
      </c>
      <c r="B12" s="55" t="str">
        <f>'3 Invoer waarden NW opbrengsten'!AC$32</f>
        <v/>
      </c>
      <c r="C12" s="55" t="str">
        <f>'3 Invoer waarden NW opbrengsten'!D$32</f>
        <v/>
      </c>
      <c r="D12" s="55" t="str">
        <f>'3 Invoer waarden NW opbrengsten'!E$32</f>
        <v/>
      </c>
      <c r="E12" s="55" t="str">
        <f>'3 Invoer waarden NW opbrengsten'!F$32</f>
        <v/>
      </c>
      <c r="F12" s="55" t="str">
        <f>'3 Invoer waarden NW opbrengsten'!G$32</f>
        <v/>
      </c>
      <c r="G12" s="55" t="str">
        <f>'3 Invoer waarden NW opbrengsten'!H$32</f>
        <v/>
      </c>
      <c r="H12" s="55" t="str">
        <f>'3 Invoer waarden NW opbrengsten'!I$32</f>
        <v/>
      </c>
      <c r="I12" s="55" t="str">
        <f>'3 Invoer waarden NW opbrengsten'!J$32</f>
        <v/>
      </c>
      <c r="J12" s="55" t="str">
        <f>'3 Invoer waarden NW opbrengsten'!K$32</f>
        <v/>
      </c>
      <c r="K12" s="55" t="str">
        <f>'3 Invoer waarden NW opbrengsten'!L$32</f>
        <v/>
      </c>
      <c r="L12" s="55" t="str">
        <f>'3 Invoer waarden NW opbrengsten'!M$32</f>
        <v/>
      </c>
      <c r="M12" s="55"/>
      <c r="N12" s="15">
        <f>'3 Invoer waarden NW opbrengsten'!L3</f>
        <v>0</v>
      </c>
      <c r="O12" s="32">
        <f>'3 Invoer waarden NW opbrengsten'!$L$35</f>
        <v>0</v>
      </c>
      <c r="P12" s="78" t="str">
        <f>'3 Invoer waarden NW opbrengsten'!$L$37</f>
        <v/>
      </c>
      <c r="R12" t="str">
        <f t="shared" si="0"/>
        <v>Gemiddeld</v>
      </c>
      <c r="S12" s="75" t="e">
        <f t="shared" si="0"/>
        <v>#DIV/0!</v>
      </c>
      <c r="U12" t="str">
        <f t="shared" si="1"/>
        <v>Gemiddeld</v>
      </c>
      <c r="V12" s="77" t="str">
        <f t="shared" si="1"/>
        <v/>
      </c>
    </row>
    <row r="13" spans="1:23" x14ac:dyDescent="0.2">
      <c r="N13" s="15">
        <f>'3 Invoer waarden NW opbrengsten'!M3</f>
        <v>0</v>
      </c>
      <c r="O13" s="32">
        <f>'3 Invoer waarden NW opbrengsten'!$M$35</f>
        <v>0</v>
      </c>
      <c r="P13" s="78" t="str">
        <f>'3 Invoer waarden NW opbrengsten'!$M$37</f>
        <v/>
      </c>
      <c r="R13" t="str">
        <f t="shared" si="0"/>
        <v>Gemiddeld</v>
      </c>
      <c r="S13" s="75" t="e">
        <f t="shared" si="0"/>
        <v>#DIV/0!</v>
      </c>
      <c r="U13" t="str">
        <f t="shared" si="1"/>
        <v>Gemiddeld</v>
      </c>
      <c r="V13" s="77" t="str">
        <f t="shared" si="1"/>
        <v/>
      </c>
    </row>
    <row r="14" spans="1:23" x14ac:dyDescent="0.2">
      <c r="A14" s="21"/>
      <c r="F14" s="156" t="s">
        <v>454</v>
      </c>
      <c r="G14" s="156"/>
      <c r="H14" s="156"/>
      <c r="I14" s="156"/>
      <c r="J14" s="156"/>
      <c r="R14" s="73"/>
    </row>
    <row r="16" spans="1:23" x14ac:dyDescent="0.2">
      <c r="A16" s="66"/>
      <c r="R16" s="501" t="s">
        <v>54</v>
      </c>
      <c r="S16" s="502"/>
      <c r="T16" s="502"/>
      <c r="U16" s="502"/>
      <c r="V16" s="502"/>
      <c r="W16" s="502"/>
    </row>
    <row r="17" spans="1:23" x14ac:dyDescent="0.2">
      <c r="A17" s="15"/>
      <c r="R17" s="502" t="s">
        <v>18</v>
      </c>
      <c r="S17" s="502"/>
      <c r="T17" s="502"/>
      <c r="U17" s="502"/>
      <c r="V17" s="502"/>
      <c r="W17" s="502"/>
    </row>
    <row r="18" spans="1:23" x14ac:dyDescent="0.2">
      <c r="A18" s="15"/>
      <c r="R18" s="502" t="s">
        <v>15</v>
      </c>
      <c r="S18" s="502"/>
      <c r="T18" s="502"/>
      <c r="U18" s="502"/>
      <c r="V18" s="502"/>
      <c r="W18" s="502"/>
    </row>
    <row r="19" spans="1:23" x14ac:dyDescent="0.2">
      <c r="A19" s="15"/>
      <c r="N19" s="517" t="s">
        <v>455</v>
      </c>
      <c r="O19" s="518"/>
      <c r="P19" s="518"/>
      <c r="Q19" s="517"/>
      <c r="R19" s="521" t="s">
        <v>17</v>
      </c>
      <c r="S19" s="519"/>
      <c r="T19" s="519"/>
      <c r="U19" s="519"/>
      <c r="V19" s="519"/>
      <c r="W19" s="502"/>
    </row>
    <row r="20" spans="1:23" x14ac:dyDescent="0.2">
      <c r="A20" s="15"/>
      <c r="N20" s="156" t="s">
        <v>456</v>
      </c>
      <c r="O20" s="490"/>
      <c r="R20" s="519" t="s">
        <v>16</v>
      </c>
      <c r="S20" s="519"/>
      <c r="T20" s="519"/>
      <c r="U20" s="519"/>
      <c r="V20" s="519"/>
      <c r="W20" s="502"/>
    </row>
    <row r="21" spans="1:23" x14ac:dyDescent="0.2">
      <c r="A21" s="15"/>
      <c r="R21" s="519"/>
      <c r="S21" s="519"/>
      <c r="T21" s="519"/>
      <c r="U21" s="519"/>
      <c r="V21" s="519"/>
      <c r="W21" s="502"/>
    </row>
    <row r="22" spans="1:23" x14ac:dyDescent="0.2">
      <c r="A22" s="15"/>
      <c r="R22" s="519"/>
      <c r="S22" s="519"/>
      <c r="T22" s="519"/>
      <c r="U22" s="519"/>
      <c r="V22" s="519"/>
      <c r="W22" s="502"/>
    </row>
    <row r="23" spans="1:23" x14ac:dyDescent="0.2">
      <c r="A23" s="15"/>
      <c r="R23" s="519"/>
      <c r="S23" s="519"/>
      <c r="T23" s="519"/>
      <c r="U23" s="519"/>
      <c r="V23" s="519"/>
    </row>
    <row r="24" spans="1:23" x14ac:dyDescent="0.2">
      <c r="A24" s="15"/>
      <c r="R24" s="519"/>
      <c r="S24" s="519"/>
      <c r="T24" s="519"/>
      <c r="U24" s="519"/>
      <c r="V24" s="519"/>
    </row>
    <row r="25" spans="1:23" x14ac:dyDescent="0.2">
      <c r="A25" s="15"/>
      <c r="R25" s="519"/>
      <c r="S25" s="519"/>
      <c r="T25" s="519"/>
      <c r="U25" s="519"/>
      <c r="V25" s="519"/>
    </row>
    <row r="26" spans="1:23" x14ac:dyDescent="0.2">
      <c r="A26" s="15"/>
      <c r="R26" s="519"/>
      <c r="S26" s="519"/>
      <c r="T26" s="519"/>
      <c r="U26" s="519"/>
      <c r="V26" s="519"/>
    </row>
    <row r="27" spans="1:23" x14ac:dyDescent="0.2">
      <c r="R27" s="519"/>
      <c r="S27" s="519"/>
      <c r="T27" s="519"/>
      <c r="U27" s="519"/>
      <c r="V27" s="519"/>
    </row>
    <row r="28" spans="1:23" x14ac:dyDescent="0.2">
      <c r="R28" s="519"/>
      <c r="S28" s="519"/>
      <c r="T28" s="519"/>
      <c r="U28" s="519"/>
      <c r="V28" s="519"/>
    </row>
    <row r="29" spans="1:23" x14ac:dyDescent="0.2">
      <c r="R29" s="519"/>
      <c r="S29" s="519"/>
      <c r="T29" s="519"/>
      <c r="U29" s="519"/>
      <c r="V29" s="519"/>
    </row>
    <row r="30" spans="1:23" x14ac:dyDescent="0.2">
      <c r="R30" s="519"/>
      <c r="S30" s="519"/>
      <c r="T30" s="519"/>
      <c r="U30" s="519"/>
      <c r="V30" s="519"/>
    </row>
    <row r="31" spans="1:23" x14ac:dyDescent="0.2">
      <c r="M31" s="88"/>
      <c r="N31" s="88"/>
      <c r="O31" s="89"/>
      <c r="P31" s="89"/>
      <c r="Q31" s="88"/>
      <c r="R31" s="520"/>
      <c r="S31" s="520"/>
      <c r="T31" s="520"/>
      <c r="U31" s="520"/>
      <c r="V31" s="519"/>
    </row>
    <row r="32" spans="1:23" s="88" customFormat="1" x14ac:dyDescent="0.2">
      <c r="E32" s="90"/>
      <c r="F32" s="90"/>
      <c r="O32" s="91"/>
      <c r="P32" s="89"/>
      <c r="R32" s="520"/>
      <c r="S32" s="520"/>
      <c r="T32" s="520"/>
      <c r="U32" s="520"/>
      <c r="V32" s="520"/>
    </row>
    <row r="37" spans="14:14" x14ac:dyDescent="0.2">
      <c r="N37" s="92"/>
    </row>
    <row r="51" spans="1:1" ht="9" customHeight="1" x14ac:dyDescent="0.2"/>
    <row r="52" spans="1:1" ht="1.5" customHeight="1" x14ac:dyDescent="0.2"/>
    <row r="53" spans="1:1" x14ac:dyDescent="0.2">
      <c r="A53" s="92"/>
    </row>
  </sheetData>
  <sheetProtection sheet="1" objects="1" scenarios="1"/>
  <pageMargins left="0.7" right="0.7"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86"/>
  <sheetViews>
    <sheetView showGridLines="0" topLeftCell="A28" zoomScale="70" zoomScaleNormal="70" workbookViewId="0">
      <selection activeCell="C2" sqref="C2"/>
    </sheetView>
  </sheetViews>
  <sheetFormatPr defaultRowHeight="12.75" x14ac:dyDescent="0.2"/>
  <cols>
    <col min="1" max="1" width="12.140625" customWidth="1"/>
    <col min="2" max="2" width="4.7109375" style="32" customWidth="1"/>
    <col min="3" max="3" width="135" style="32" customWidth="1"/>
    <col min="4" max="5" width="10.85546875" style="80" customWidth="1"/>
    <col min="6" max="6" width="12.140625" style="80" customWidth="1"/>
    <col min="7" max="7" width="129.28515625" style="438" customWidth="1"/>
    <col min="8" max="8" width="7.42578125" style="1" customWidth="1"/>
    <col min="9" max="12" width="9.140625" style="378"/>
  </cols>
  <sheetData>
    <row r="1" spans="1:12" ht="18.75" thickBot="1" x14ac:dyDescent="0.25">
      <c r="B1" s="452" t="s">
        <v>215</v>
      </c>
      <c r="D1" s="438" t="s">
        <v>379</v>
      </c>
    </row>
    <row r="2" spans="1:12" ht="36" customHeight="1" thickBot="1" x14ac:dyDescent="0.25">
      <c r="A2" s="513" t="s">
        <v>312</v>
      </c>
      <c r="B2" s="111"/>
      <c r="C2" s="505" t="s">
        <v>383</v>
      </c>
      <c r="D2" s="441" t="s">
        <v>315</v>
      </c>
      <c r="E2" s="442" t="s">
        <v>316</v>
      </c>
      <c r="F2" s="443" t="s">
        <v>380</v>
      </c>
      <c r="G2" s="444" t="s">
        <v>218</v>
      </c>
    </row>
    <row r="3" spans="1:12" ht="21" customHeight="1" thickBot="1" x14ac:dyDescent="0.25">
      <c r="A3" s="573"/>
      <c r="B3" s="448" t="s">
        <v>61</v>
      </c>
      <c r="C3" s="449" t="s">
        <v>407</v>
      </c>
      <c r="D3" s="456"/>
      <c r="E3" s="456"/>
      <c r="F3" s="456"/>
      <c r="G3" s="459"/>
      <c r="H3" s="499"/>
    </row>
    <row r="4" spans="1:12" ht="21" customHeight="1" thickBot="1" x14ac:dyDescent="0.25">
      <c r="A4" s="574"/>
      <c r="B4" s="448" t="s">
        <v>62</v>
      </c>
      <c r="C4" s="449" t="s">
        <v>435</v>
      </c>
      <c r="D4" s="456"/>
      <c r="E4" s="456"/>
      <c r="F4" s="456"/>
      <c r="G4" s="459"/>
      <c r="H4" s="499"/>
    </row>
    <row r="5" spans="1:12" ht="21" customHeight="1" thickBot="1" x14ac:dyDescent="0.25">
      <c r="A5" s="574"/>
      <c r="B5" s="448" t="s">
        <v>63</v>
      </c>
      <c r="C5" s="449" t="s">
        <v>342</v>
      </c>
      <c r="D5" s="456"/>
      <c r="E5" s="456"/>
      <c r="F5" s="456"/>
      <c r="G5" s="460"/>
      <c r="H5" s="499"/>
    </row>
    <row r="6" spans="1:12" ht="21" customHeight="1" thickBot="1" x14ac:dyDescent="0.25">
      <c r="A6" s="574"/>
      <c r="B6" s="448" t="s">
        <v>64</v>
      </c>
      <c r="C6" s="449" t="s">
        <v>343</v>
      </c>
      <c r="D6" s="456"/>
      <c r="E6" s="456"/>
      <c r="F6" s="456"/>
      <c r="G6" s="460"/>
      <c r="H6" s="499"/>
    </row>
    <row r="7" spans="1:12" s="96" customFormat="1" ht="21" customHeight="1" thickBot="1" x14ac:dyDescent="0.25">
      <c r="A7" s="512"/>
      <c r="B7" s="509"/>
      <c r="C7" s="510" t="s">
        <v>323</v>
      </c>
      <c r="D7" s="473">
        <f>COUNTIF(D3:D6,"X")</f>
        <v>0</v>
      </c>
      <c r="E7" s="473">
        <f>COUNTIF(E3:E6,"X")</f>
        <v>0</v>
      </c>
      <c r="F7" s="473">
        <f>COUNTIF(F3:F6,"X")</f>
        <v>0</v>
      </c>
      <c r="G7" s="482" t="s">
        <v>324</v>
      </c>
      <c r="H7" s="499"/>
      <c r="I7" s="81"/>
      <c r="J7" s="81"/>
      <c r="K7" s="81"/>
      <c r="L7" s="81"/>
    </row>
    <row r="8" spans="1:12" s="73" customFormat="1" ht="10.5" customHeight="1" thickBot="1" x14ac:dyDescent="0.25">
      <c r="A8" s="458"/>
      <c r="B8" s="450"/>
      <c r="C8" s="451"/>
      <c r="D8" s="457"/>
      <c r="E8" s="457"/>
      <c r="F8" s="457"/>
      <c r="G8" s="461"/>
      <c r="H8" s="499"/>
      <c r="I8" s="381"/>
      <c r="J8" s="381"/>
      <c r="K8" s="381"/>
      <c r="L8" s="381"/>
    </row>
    <row r="9" spans="1:12" ht="21" customHeight="1" thickBot="1" x14ac:dyDescent="0.25">
      <c r="A9" s="573"/>
      <c r="B9" s="448" t="s">
        <v>65</v>
      </c>
      <c r="C9" s="449" t="s">
        <v>408</v>
      </c>
      <c r="D9" s="456"/>
      <c r="E9" s="456"/>
      <c r="F9" s="456"/>
      <c r="G9" s="459"/>
      <c r="H9" s="499"/>
    </row>
    <row r="10" spans="1:12" ht="21" customHeight="1" thickBot="1" x14ac:dyDescent="0.25">
      <c r="A10" s="574"/>
      <c r="B10" s="448" t="s">
        <v>66</v>
      </c>
      <c r="C10" s="449" t="s">
        <v>409</v>
      </c>
      <c r="D10" s="456"/>
      <c r="E10" s="456"/>
      <c r="F10" s="456"/>
      <c r="G10" s="459"/>
      <c r="H10" s="499"/>
    </row>
    <row r="11" spans="1:12" ht="21" customHeight="1" thickBot="1" x14ac:dyDescent="0.25">
      <c r="A11" s="574"/>
      <c r="B11" s="448" t="s">
        <v>67</v>
      </c>
      <c r="C11" s="449" t="s">
        <v>410</v>
      </c>
      <c r="D11" s="456"/>
      <c r="E11" s="456"/>
      <c r="F11" s="456"/>
      <c r="G11" s="459"/>
      <c r="H11" s="499"/>
    </row>
    <row r="12" spans="1:12" s="96" customFormat="1" ht="21" customHeight="1" thickBot="1" x14ac:dyDescent="0.25">
      <c r="A12" s="512"/>
      <c r="B12" s="509"/>
      <c r="C12" s="510" t="s">
        <v>325</v>
      </c>
      <c r="D12" s="473">
        <f>COUNTIF(D9:D11,"X")</f>
        <v>0</v>
      </c>
      <c r="E12" s="473">
        <f t="shared" ref="E12:F12" si="0">COUNTIF(E9:E11,"X")</f>
        <v>0</v>
      </c>
      <c r="F12" s="473">
        <f t="shared" si="0"/>
        <v>0</v>
      </c>
      <c r="G12" s="482" t="s">
        <v>324</v>
      </c>
      <c r="H12" s="499"/>
      <c r="I12" s="81"/>
      <c r="J12" s="81"/>
      <c r="K12" s="81"/>
      <c r="L12" s="81"/>
    </row>
    <row r="13" spans="1:12" s="73" customFormat="1" ht="10.5" customHeight="1" thickBot="1" x14ac:dyDescent="0.25">
      <c r="A13" s="458"/>
      <c r="B13" s="450"/>
      <c r="C13" s="451"/>
      <c r="D13" s="457"/>
      <c r="E13" s="457"/>
      <c r="F13" s="457"/>
      <c r="G13" s="461"/>
      <c r="H13" s="499"/>
      <c r="I13" s="381"/>
      <c r="J13" s="381"/>
      <c r="K13" s="381"/>
      <c r="L13" s="381"/>
    </row>
    <row r="14" spans="1:12" ht="21" customHeight="1" thickBot="1" x14ac:dyDescent="0.25">
      <c r="A14" s="573"/>
      <c r="B14" s="448" t="s">
        <v>68</v>
      </c>
      <c r="C14" s="449" t="s">
        <v>345</v>
      </c>
      <c r="D14" s="456"/>
      <c r="E14" s="456"/>
      <c r="F14" s="456"/>
      <c r="G14" s="459"/>
      <c r="H14" s="499"/>
    </row>
    <row r="15" spans="1:12" ht="21" customHeight="1" thickBot="1" x14ac:dyDescent="0.25">
      <c r="A15" s="574"/>
      <c r="B15" s="448" t="s">
        <v>69</v>
      </c>
      <c r="C15" s="449" t="s">
        <v>411</v>
      </c>
      <c r="D15" s="456"/>
      <c r="E15" s="456"/>
      <c r="F15" s="456"/>
      <c r="G15" s="459"/>
      <c r="H15" s="499"/>
    </row>
    <row r="16" spans="1:12" ht="21" customHeight="1" thickBot="1" x14ac:dyDescent="0.25">
      <c r="A16" s="574"/>
      <c r="B16" s="448" t="s">
        <v>70</v>
      </c>
      <c r="C16" s="449" t="s">
        <v>50</v>
      </c>
      <c r="D16" s="456"/>
      <c r="E16" s="456"/>
      <c r="F16" s="456"/>
      <c r="G16" s="459"/>
      <c r="H16" s="499"/>
    </row>
    <row r="17" spans="1:12" ht="21" customHeight="1" thickBot="1" x14ac:dyDescent="0.25">
      <c r="A17" s="574"/>
      <c r="B17" s="448" t="s">
        <v>71</v>
      </c>
      <c r="C17" s="449" t="s">
        <v>347</v>
      </c>
      <c r="D17" s="456"/>
      <c r="E17" s="456"/>
      <c r="F17" s="456"/>
      <c r="G17" s="459"/>
      <c r="H17" s="499"/>
    </row>
    <row r="18" spans="1:12" ht="21" customHeight="1" thickBot="1" x14ac:dyDescent="0.25">
      <c r="A18" s="574"/>
      <c r="B18" s="448" t="s">
        <v>72</v>
      </c>
      <c r="C18" s="449" t="s">
        <v>412</v>
      </c>
      <c r="D18" s="456"/>
      <c r="E18" s="456"/>
      <c r="F18" s="456"/>
      <c r="G18" s="459"/>
      <c r="H18" s="499"/>
    </row>
    <row r="19" spans="1:12" s="96" customFormat="1" ht="21.75" customHeight="1" thickBot="1" x14ac:dyDescent="0.25">
      <c r="A19" s="512"/>
      <c r="B19" s="509"/>
      <c r="C19" s="510" t="s">
        <v>326</v>
      </c>
      <c r="D19" s="473">
        <f>COUNTIF(D14:D18,"X")</f>
        <v>0</v>
      </c>
      <c r="E19" s="473">
        <f>COUNTIF(E14:E18,"X")</f>
        <v>0</v>
      </c>
      <c r="F19" s="473">
        <f>COUNTIF(F14:F18,"X")</f>
        <v>0</v>
      </c>
      <c r="G19" s="482" t="s">
        <v>324</v>
      </c>
      <c r="H19" s="499"/>
      <c r="I19" s="81"/>
      <c r="J19" s="81"/>
      <c r="K19" s="81"/>
      <c r="L19" s="81"/>
    </row>
    <row r="20" spans="1:12" s="73" customFormat="1" ht="10.5" customHeight="1" thickBot="1" x14ac:dyDescent="0.25">
      <c r="A20" s="458"/>
      <c r="B20" s="450"/>
      <c r="C20" s="451"/>
      <c r="D20" s="457"/>
      <c r="E20" s="457"/>
      <c r="F20" s="457"/>
      <c r="G20" s="461"/>
      <c r="H20" s="499"/>
      <c r="I20" s="381"/>
      <c r="J20" s="381"/>
      <c r="K20" s="381"/>
      <c r="L20" s="381"/>
    </row>
    <row r="21" spans="1:12" ht="21" customHeight="1" thickBot="1" x14ac:dyDescent="0.25">
      <c r="A21" s="573"/>
      <c r="B21" s="448" t="s">
        <v>73</v>
      </c>
      <c r="C21" s="449" t="s">
        <v>413</v>
      </c>
      <c r="D21" s="456"/>
      <c r="E21" s="456"/>
      <c r="F21" s="456"/>
      <c r="G21" s="459"/>
      <c r="H21" s="499"/>
    </row>
    <row r="22" spans="1:12" ht="21" customHeight="1" thickBot="1" x14ac:dyDescent="0.25">
      <c r="A22" s="574"/>
      <c r="B22" s="448" t="s">
        <v>74</v>
      </c>
      <c r="C22" s="449" t="s">
        <v>349</v>
      </c>
      <c r="D22" s="456"/>
      <c r="E22" s="456"/>
      <c r="F22" s="456"/>
      <c r="G22" s="459"/>
      <c r="H22" s="499"/>
    </row>
    <row r="23" spans="1:12" ht="21" customHeight="1" thickBot="1" x14ac:dyDescent="0.25">
      <c r="A23" s="574"/>
      <c r="B23" s="448" t="s">
        <v>75</v>
      </c>
      <c r="C23" s="449" t="s">
        <v>437</v>
      </c>
      <c r="D23" s="456"/>
      <c r="E23" s="456"/>
      <c r="F23" s="456"/>
      <c r="G23" s="459"/>
      <c r="H23" s="499"/>
    </row>
    <row r="24" spans="1:12" ht="21" customHeight="1" thickBot="1" x14ac:dyDescent="0.25">
      <c r="A24" s="574"/>
      <c r="B24" s="448" t="s">
        <v>76</v>
      </c>
      <c r="C24" s="449" t="s">
        <v>414</v>
      </c>
      <c r="D24" s="456"/>
      <c r="E24" s="456"/>
      <c r="F24" s="456"/>
      <c r="G24" s="459"/>
      <c r="H24" s="499"/>
    </row>
    <row r="25" spans="1:12" s="96" customFormat="1" ht="18.75" thickBot="1" x14ac:dyDescent="0.25">
      <c r="A25" s="512"/>
      <c r="B25" s="509"/>
      <c r="C25" s="510" t="s">
        <v>327</v>
      </c>
      <c r="D25" s="473">
        <f>COUNTIF(D21:D24,"X")</f>
        <v>0</v>
      </c>
      <c r="E25" s="473">
        <f>COUNTIF(E21:E24,"X")</f>
        <v>0</v>
      </c>
      <c r="F25" s="473">
        <f>COUNTIF(F21:F24,"X")</f>
        <v>0</v>
      </c>
      <c r="G25" s="482" t="s">
        <v>324</v>
      </c>
      <c r="H25" s="499"/>
      <c r="I25" s="81"/>
      <c r="J25" s="81"/>
      <c r="K25" s="81"/>
      <c r="L25" s="81"/>
    </row>
    <row r="26" spans="1:12" s="73" customFormat="1" ht="10.5" customHeight="1" thickBot="1" x14ac:dyDescent="0.25">
      <c r="A26" s="458"/>
      <c r="B26" s="450"/>
      <c r="C26" s="451"/>
      <c r="D26" s="457"/>
      <c r="E26" s="457"/>
      <c r="F26" s="457"/>
      <c r="G26" s="461"/>
      <c r="H26" s="499"/>
      <c r="I26" s="381"/>
      <c r="J26" s="381"/>
      <c r="K26" s="381"/>
      <c r="L26" s="381"/>
    </row>
    <row r="27" spans="1:12" ht="21" customHeight="1" thickBot="1" x14ac:dyDescent="0.25">
      <c r="A27" s="573"/>
      <c r="B27" s="448" t="s">
        <v>77</v>
      </c>
      <c r="C27" s="449" t="s">
        <v>415</v>
      </c>
      <c r="D27" s="456"/>
      <c r="E27" s="456"/>
      <c r="F27" s="456"/>
      <c r="G27" s="459"/>
      <c r="H27" s="499"/>
    </row>
    <row r="28" spans="1:12" ht="21" customHeight="1" thickBot="1" x14ac:dyDescent="0.25">
      <c r="A28" s="574"/>
      <c r="B28" s="448" t="s">
        <v>78</v>
      </c>
      <c r="C28" s="449" t="s">
        <v>416</v>
      </c>
      <c r="D28" s="456"/>
      <c r="E28" s="456"/>
      <c r="F28" s="456"/>
      <c r="G28" s="459"/>
      <c r="H28" s="499"/>
    </row>
    <row r="29" spans="1:12" ht="21" customHeight="1" thickBot="1" x14ac:dyDescent="0.25">
      <c r="A29" s="574"/>
      <c r="B29" s="448" t="s">
        <v>79</v>
      </c>
      <c r="C29" s="449" t="s">
        <v>417</v>
      </c>
      <c r="D29" s="456"/>
      <c r="E29" s="456"/>
      <c r="F29" s="456"/>
      <c r="G29" s="459"/>
      <c r="H29" s="499"/>
    </row>
    <row r="30" spans="1:12" ht="21" customHeight="1" thickBot="1" x14ac:dyDescent="0.25">
      <c r="A30" s="574"/>
      <c r="B30" s="448" t="s">
        <v>80</v>
      </c>
      <c r="C30" s="449" t="s">
        <v>351</v>
      </c>
      <c r="D30" s="456"/>
      <c r="E30" s="456"/>
      <c r="F30" s="456"/>
      <c r="G30" s="459"/>
      <c r="H30" s="499"/>
    </row>
    <row r="31" spans="1:12" s="96" customFormat="1" ht="21" customHeight="1" thickBot="1" x14ac:dyDescent="0.25">
      <c r="A31" s="512"/>
      <c r="B31" s="509"/>
      <c r="C31" s="510" t="s">
        <v>328</v>
      </c>
      <c r="D31" s="473">
        <f>COUNTIF(D27:D30,"X")</f>
        <v>0</v>
      </c>
      <c r="E31" s="473">
        <f t="shared" ref="E31:F31" si="1">COUNTIF(E27:E30,"X")</f>
        <v>0</v>
      </c>
      <c r="F31" s="473">
        <f t="shared" si="1"/>
        <v>0</v>
      </c>
      <c r="G31" s="482" t="s">
        <v>324</v>
      </c>
      <c r="H31" s="499"/>
      <c r="I31" s="81"/>
      <c r="J31" s="81"/>
      <c r="K31" s="81"/>
      <c r="L31" s="81"/>
    </row>
    <row r="32" spans="1:12" s="73" customFormat="1" ht="10.5" customHeight="1" thickBot="1" x14ac:dyDescent="0.25">
      <c r="A32" s="458"/>
      <c r="B32" s="450"/>
      <c r="C32" s="451"/>
      <c r="D32" s="457"/>
      <c r="E32" s="457"/>
      <c r="F32" s="457"/>
      <c r="G32" s="461"/>
      <c r="H32" s="499"/>
      <c r="I32" s="381"/>
      <c r="J32" s="381"/>
      <c r="K32" s="381"/>
      <c r="L32" s="381"/>
    </row>
    <row r="33" spans="1:12" ht="21" customHeight="1" thickBot="1" x14ac:dyDescent="0.25">
      <c r="A33" s="573"/>
      <c r="B33" s="448" t="s">
        <v>81</v>
      </c>
      <c r="C33" s="449" t="s">
        <v>418</v>
      </c>
      <c r="D33" s="456"/>
      <c r="E33" s="456"/>
      <c r="F33" s="456"/>
      <c r="G33" s="459"/>
      <c r="H33" s="499"/>
    </row>
    <row r="34" spans="1:12" ht="21" customHeight="1" thickBot="1" x14ac:dyDescent="0.25">
      <c r="A34" s="574"/>
      <c r="B34" s="448" t="s">
        <v>82</v>
      </c>
      <c r="C34" s="449" t="s">
        <v>445</v>
      </c>
      <c r="D34" s="456"/>
      <c r="E34" s="456"/>
      <c r="F34" s="456"/>
      <c r="G34" s="459"/>
      <c r="H34" s="499"/>
    </row>
    <row r="35" spans="1:12" ht="21" customHeight="1" thickBot="1" x14ac:dyDescent="0.25">
      <c r="A35" s="574"/>
      <c r="B35" s="448" t="s">
        <v>83</v>
      </c>
      <c r="C35" s="449" t="s">
        <v>433</v>
      </c>
      <c r="D35" s="456"/>
      <c r="E35" s="456"/>
      <c r="F35" s="456"/>
      <c r="G35" s="459"/>
      <c r="H35" s="499"/>
    </row>
    <row r="36" spans="1:12" ht="21" customHeight="1" thickBot="1" x14ac:dyDescent="0.25">
      <c r="A36" s="574"/>
      <c r="B36" s="448" t="s">
        <v>84</v>
      </c>
      <c r="C36" s="449" t="s">
        <v>419</v>
      </c>
      <c r="D36" s="456"/>
      <c r="E36" s="456"/>
      <c r="F36" s="456"/>
      <c r="G36" s="459"/>
      <c r="H36" s="499"/>
    </row>
    <row r="37" spans="1:12" ht="21" customHeight="1" thickBot="1" x14ac:dyDescent="0.25">
      <c r="A37" s="574"/>
      <c r="B37" s="448" t="s">
        <v>85</v>
      </c>
      <c r="C37" s="449" t="s">
        <v>420</v>
      </c>
      <c r="D37" s="456"/>
      <c r="E37" s="456"/>
      <c r="F37" s="456"/>
      <c r="G37" s="459"/>
      <c r="H37" s="499"/>
    </row>
    <row r="38" spans="1:12" s="96" customFormat="1" ht="18.75" thickBot="1" x14ac:dyDescent="0.25">
      <c r="A38" s="512"/>
      <c r="B38" s="509"/>
      <c r="C38" s="510" t="s">
        <v>329</v>
      </c>
      <c r="D38" s="473">
        <f>COUNTIF(D33:D37,"X")</f>
        <v>0</v>
      </c>
      <c r="E38" s="473">
        <f>COUNTIF(E33:E37,"X")</f>
        <v>0</v>
      </c>
      <c r="F38" s="473">
        <f>COUNTIF(F33:F37,"X")</f>
        <v>0</v>
      </c>
      <c r="G38" s="482" t="s">
        <v>324</v>
      </c>
      <c r="H38" s="499"/>
      <c r="I38" s="81"/>
      <c r="J38" s="81"/>
      <c r="K38" s="81"/>
      <c r="L38" s="81"/>
    </row>
    <row r="39" spans="1:12" s="73" customFormat="1" ht="10.5" customHeight="1" thickBot="1" x14ac:dyDescent="0.25">
      <c r="A39" s="458"/>
      <c r="B39" s="450"/>
      <c r="C39" s="451"/>
      <c r="D39" s="457"/>
      <c r="E39" s="457"/>
      <c r="F39" s="457"/>
      <c r="G39" s="461"/>
      <c r="H39" s="499"/>
      <c r="I39" s="381"/>
      <c r="J39" s="381"/>
      <c r="K39" s="381"/>
      <c r="L39" s="381"/>
    </row>
    <row r="40" spans="1:12" ht="21" customHeight="1" thickBot="1" x14ac:dyDescent="0.25">
      <c r="A40" s="573"/>
      <c r="B40" s="448" t="s">
        <v>86</v>
      </c>
      <c r="C40" s="449" t="s">
        <v>353</v>
      </c>
      <c r="D40" s="456"/>
      <c r="E40" s="456"/>
      <c r="F40" s="456"/>
      <c r="G40" s="459"/>
      <c r="H40" s="499"/>
    </row>
    <row r="41" spans="1:12" ht="21" customHeight="1" thickBot="1" x14ac:dyDescent="0.25">
      <c r="A41" s="574"/>
      <c r="B41" s="448" t="s">
        <v>87</v>
      </c>
      <c r="C41" s="449" t="s">
        <v>421</v>
      </c>
      <c r="D41" s="456"/>
      <c r="E41" s="456"/>
      <c r="F41" s="456"/>
      <c r="G41" s="459"/>
      <c r="H41" s="499"/>
    </row>
    <row r="42" spans="1:12" ht="21" customHeight="1" thickBot="1" x14ac:dyDescent="0.25">
      <c r="A42" s="574"/>
      <c r="B42" s="448" t="s">
        <v>88</v>
      </c>
      <c r="C42" s="449" t="s">
        <v>422</v>
      </c>
      <c r="D42" s="456"/>
      <c r="E42" s="456"/>
      <c r="F42" s="456"/>
      <c r="G42" s="459"/>
      <c r="H42" s="499"/>
    </row>
    <row r="43" spans="1:12" ht="21" customHeight="1" thickBot="1" x14ac:dyDescent="0.25">
      <c r="A43" s="574"/>
      <c r="B43" s="448" t="s">
        <v>89</v>
      </c>
      <c r="C43" s="449" t="s">
        <v>423</v>
      </c>
      <c r="D43" s="456"/>
      <c r="E43" s="456"/>
      <c r="F43" s="456"/>
      <c r="G43" s="459"/>
      <c r="H43" s="499"/>
    </row>
    <row r="44" spans="1:12" s="96" customFormat="1" ht="21" customHeight="1" thickBot="1" x14ac:dyDescent="0.25">
      <c r="A44" s="512"/>
      <c r="B44" s="509"/>
      <c r="C44" s="510" t="s">
        <v>330</v>
      </c>
      <c r="D44" s="473">
        <f>COUNTIF(D40:D43,"X")</f>
        <v>0</v>
      </c>
      <c r="E44" s="473">
        <f>COUNTIF(E40:E43,"X")</f>
        <v>0</v>
      </c>
      <c r="F44" s="473">
        <f>COUNTIF(F40:F43,"X")</f>
        <v>0</v>
      </c>
      <c r="G44" s="482" t="s">
        <v>324</v>
      </c>
      <c r="H44" s="499"/>
      <c r="I44" s="81"/>
      <c r="J44" s="81"/>
      <c r="K44" s="81"/>
      <c r="L44" s="81"/>
    </row>
    <row r="45" spans="1:12" s="73" customFormat="1" ht="10.5" customHeight="1" thickBot="1" x14ac:dyDescent="0.25">
      <c r="A45" s="458"/>
      <c r="B45" s="450"/>
      <c r="C45" s="451"/>
      <c r="D45" s="457"/>
      <c r="E45" s="457"/>
      <c r="F45" s="457"/>
      <c r="G45" s="461"/>
      <c r="H45" s="499"/>
      <c r="I45" s="381"/>
      <c r="J45" s="381"/>
      <c r="K45" s="381"/>
      <c r="L45" s="381"/>
    </row>
    <row r="46" spans="1:12" ht="21" customHeight="1" thickBot="1" x14ac:dyDescent="0.25">
      <c r="A46" s="573"/>
      <c r="B46" s="448" t="s">
        <v>90</v>
      </c>
      <c r="C46" s="449" t="s">
        <v>400</v>
      </c>
      <c r="D46" s="456"/>
      <c r="E46" s="456"/>
      <c r="F46" s="456"/>
      <c r="G46" s="459"/>
      <c r="H46" s="499"/>
    </row>
    <row r="47" spans="1:12" ht="21" customHeight="1" thickBot="1" x14ac:dyDescent="0.25">
      <c r="A47" s="574"/>
      <c r="B47" s="448" t="s">
        <v>91</v>
      </c>
      <c r="C47" s="449" t="s">
        <v>432</v>
      </c>
      <c r="D47" s="456"/>
      <c r="E47" s="456"/>
      <c r="F47" s="456"/>
      <c r="G47" s="459"/>
      <c r="H47" s="499"/>
    </row>
    <row r="48" spans="1:12" s="96" customFormat="1" ht="21" customHeight="1" thickBot="1" x14ac:dyDescent="0.25">
      <c r="A48" s="512"/>
      <c r="B48" s="509"/>
      <c r="C48" s="510" t="s">
        <v>331</v>
      </c>
      <c r="D48" s="473">
        <f>COUNTIF(D46:D47,"X")</f>
        <v>0</v>
      </c>
      <c r="E48" s="473">
        <f>COUNTIF(E46:E47,"X")</f>
        <v>0</v>
      </c>
      <c r="F48" s="473">
        <f>COUNTIF(F46:F47,"X")</f>
        <v>0</v>
      </c>
      <c r="G48" s="482" t="s">
        <v>324</v>
      </c>
      <c r="H48" s="499"/>
      <c r="I48" s="81"/>
      <c r="J48" s="81"/>
      <c r="K48" s="81"/>
      <c r="L48" s="81"/>
    </row>
    <row r="49" spans="1:12" s="73" customFormat="1" ht="10.5" customHeight="1" thickBot="1" x14ac:dyDescent="0.25">
      <c r="A49" s="458"/>
      <c r="B49" s="450"/>
      <c r="C49" s="451"/>
      <c r="D49" s="457"/>
      <c r="E49" s="457"/>
      <c r="F49" s="457"/>
      <c r="G49" s="461"/>
      <c r="H49" s="499"/>
      <c r="I49" s="381"/>
      <c r="J49" s="381"/>
      <c r="K49" s="381"/>
      <c r="L49" s="381"/>
    </row>
    <row r="50" spans="1:12" ht="21" customHeight="1" thickBot="1" x14ac:dyDescent="0.25">
      <c r="A50" s="573"/>
      <c r="B50" s="448" t="s">
        <v>92</v>
      </c>
      <c r="C50" s="449" t="s">
        <v>355</v>
      </c>
      <c r="D50" s="456"/>
      <c r="E50" s="456"/>
      <c r="F50" s="456"/>
      <c r="G50" s="459"/>
      <c r="H50" s="499"/>
    </row>
    <row r="51" spans="1:12" ht="21" customHeight="1" thickBot="1" x14ac:dyDescent="0.25">
      <c r="A51" s="574"/>
      <c r="B51" s="448" t="s">
        <v>93</v>
      </c>
      <c r="C51" s="449" t="s">
        <v>51</v>
      </c>
      <c r="D51" s="456"/>
      <c r="E51" s="456"/>
      <c r="F51" s="456"/>
      <c r="G51" s="459"/>
      <c r="H51" s="499"/>
    </row>
    <row r="52" spans="1:12" ht="21" customHeight="1" thickBot="1" x14ac:dyDescent="0.25">
      <c r="A52" s="574"/>
      <c r="B52" s="448" t="s">
        <v>94</v>
      </c>
      <c r="C52" s="449" t="s">
        <v>401</v>
      </c>
      <c r="D52" s="456"/>
      <c r="E52" s="456"/>
      <c r="F52" s="456"/>
      <c r="G52" s="459"/>
      <c r="H52" s="499"/>
    </row>
    <row r="53" spans="1:12" s="96" customFormat="1" ht="21" customHeight="1" thickBot="1" x14ac:dyDescent="0.25">
      <c r="A53" s="512"/>
      <c r="B53" s="509"/>
      <c r="C53" s="510" t="s">
        <v>332</v>
      </c>
      <c r="D53" s="473">
        <f>COUNTIF(D50:D52,"X")</f>
        <v>0</v>
      </c>
      <c r="E53" s="473">
        <f>COUNTIF(E50:E52,"X")</f>
        <v>0</v>
      </c>
      <c r="F53" s="473">
        <f>COUNTIF(F50:F52,"X")</f>
        <v>0</v>
      </c>
      <c r="G53" s="482" t="s">
        <v>324</v>
      </c>
      <c r="H53" s="499"/>
      <c r="I53" s="81"/>
      <c r="J53" s="81"/>
      <c r="K53" s="81"/>
      <c r="L53" s="81"/>
    </row>
    <row r="54" spans="1:12" s="381" customFormat="1" ht="10.5" customHeight="1" x14ac:dyDescent="0.2">
      <c r="B54" s="445"/>
      <c r="C54" s="446"/>
      <c r="D54" s="380"/>
      <c r="E54" s="380"/>
      <c r="F54" s="380"/>
      <c r="G54" s="461"/>
      <c r="H54" s="307"/>
    </row>
    <row r="55" spans="1:12" s="378" customFormat="1" ht="19.5" customHeight="1" thickBot="1" x14ac:dyDescent="0.25">
      <c r="B55" s="447"/>
      <c r="C55" s="447"/>
      <c r="D55" s="80"/>
      <c r="E55" s="80"/>
      <c r="F55" s="80"/>
      <c r="G55" s="474"/>
      <c r="H55" s="1"/>
    </row>
    <row r="56" spans="1:12" s="378" customFormat="1" ht="19.5" customHeight="1" thickBot="1" x14ac:dyDescent="0.25">
      <c r="B56" s="439"/>
      <c r="C56" s="447"/>
      <c r="D56" s="483">
        <f>SUM(D53,D48,D44,D38,D31,D25,D19,D12,D7)</f>
        <v>0</v>
      </c>
      <c r="E56" s="483">
        <f>SUM(E53,E48,E44,E38,E31,E25,E19,E12,E7)</f>
        <v>0</v>
      </c>
      <c r="F56" s="484">
        <f>SUM(F53,F48,F44,F38,F31,F25,F19,F12,F7)</f>
        <v>0</v>
      </c>
      <c r="G56" s="474"/>
      <c r="H56" s="1"/>
    </row>
    <row r="57" spans="1:12" s="378" customFormat="1" ht="19.5" customHeight="1" x14ac:dyDescent="0.2">
      <c r="B57" s="447"/>
      <c r="C57" s="447"/>
      <c r="D57" s="80"/>
      <c r="E57" s="80"/>
      <c r="F57" s="80"/>
      <c r="G57" s="474"/>
      <c r="H57" s="1"/>
    </row>
    <row r="58" spans="1:12" s="378" customFormat="1" ht="19.5" customHeight="1" x14ac:dyDescent="0.2">
      <c r="B58" s="447"/>
      <c r="C58" s="447"/>
      <c r="D58" s="80"/>
      <c r="E58" s="80"/>
      <c r="F58" s="80"/>
      <c r="G58" s="438"/>
      <c r="H58" s="1"/>
    </row>
    <row r="59" spans="1:12" s="378" customFormat="1" ht="19.5" customHeight="1" x14ac:dyDescent="0.2">
      <c r="B59" s="447"/>
      <c r="C59" s="447"/>
      <c r="D59" s="80"/>
      <c r="E59" s="80"/>
      <c r="F59" s="80"/>
      <c r="G59" s="438"/>
      <c r="H59" s="1"/>
    </row>
    <row r="60" spans="1:12" s="378" customFormat="1" ht="19.5" customHeight="1" x14ac:dyDescent="0.2">
      <c r="B60" s="447"/>
      <c r="C60" s="447"/>
      <c r="D60" s="80"/>
      <c r="E60" s="80"/>
      <c r="F60" s="80"/>
      <c r="G60" s="438"/>
      <c r="H60" s="1"/>
    </row>
    <row r="61" spans="1:12" s="378" customFormat="1" ht="19.5" customHeight="1" x14ac:dyDescent="0.2">
      <c r="B61" s="447"/>
      <c r="C61" s="447"/>
      <c r="D61" s="80"/>
      <c r="E61" s="80"/>
      <c r="F61" s="80"/>
      <c r="G61" s="438"/>
      <c r="H61" s="1"/>
    </row>
    <row r="62" spans="1:12" s="378" customFormat="1" ht="19.5" customHeight="1" x14ac:dyDescent="0.2">
      <c r="B62" s="80"/>
      <c r="C62" s="80"/>
      <c r="D62" s="80"/>
      <c r="E62" s="80"/>
      <c r="F62" s="80"/>
      <c r="G62" s="438"/>
      <c r="H62" s="1"/>
    </row>
    <row r="63" spans="1:12" s="378" customFormat="1" ht="19.5" customHeight="1" x14ac:dyDescent="0.2">
      <c r="B63" s="80"/>
      <c r="C63" s="80"/>
      <c r="D63" s="80"/>
      <c r="E63" s="80"/>
      <c r="F63" s="80"/>
      <c r="G63" s="438"/>
      <c r="H63" s="1"/>
    </row>
    <row r="64" spans="1:12" s="378" customFormat="1" ht="19.5" customHeight="1" x14ac:dyDescent="0.2">
      <c r="B64" s="80"/>
      <c r="C64" s="80"/>
      <c r="D64" s="80"/>
      <c r="E64" s="80"/>
      <c r="F64" s="80"/>
      <c r="G64" s="438"/>
      <c r="H64" s="1"/>
    </row>
    <row r="65" spans="2:8" s="378" customFormat="1" x14ac:dyDescent="0.2">
      <c r="B65" s="80"/>
      <c r="C65" s="80"/>
      <c r="D65" s="80"/>
      <c r="E65" s="80"/>
      <c r="F65" s="80"/>
      <c r="G65" s="438"/>
      <c r="H65" s="1"/>
    </row>
    <row r="66" spans="2:8" s="378" customFormat="1" x14ac:dyDescent="0.2">
      <c r="B66" s="80"/>
      <c r="C66" s="80"/>
      <c r="D66" s="80"/>
      <c r="E66" s="80"/>
      <c r="F66" s="80"/>
      <c r="G66" s="438"/>
      <c r="H66" s="1"/>
    </row>
    <row r="67" spans="2:8" s="378" customFormat="1" x14ac:dyDescent="0.2">
      <c r="B67" s="80"/>
      <c r="C67" s="80"/>
      <c r="D67" s="80"/>
      <c r="E67" s="80"/>
      <c r="F67" s="80"/>
      <c r="G67" s="438"/>
      <c r="H67" s="1"/>
    </row>
    <row r="68" spans="2:8" s="378" customFormat="1" x14ac:dyDescent="0.2">
      <c r="B68" s="80"/>
      <c r="C68" s="80"/>
      <c r="D68" s="80"/>
      <c r="E68" s="80"/>
      <c r="F68" s="80"/>
      <c r="G68" s="438"/>
      <c r="H68" s="1"/>
    </row>
    <row r="69" spans="2:8" s="378" customFormat="1" x14ac:dyDescent="0.2">
      <c r="B69" s="80"/>
      <c r="C69" s="80"/>
      <c r="D69" s="80"/>
      <c r="E69" s="80"/>
      <c r="F69" s="80"/>
      <c r="G69" s="438"/>
      <c r="H69" s="1"/>
    </row>
    <row r="70" spans="2:8" s="378" customFormat="1" x14ac:dyDescent="0.2">
      <c r="B70" s="80"/>
      <c r="C70" s="80"/>
      <c r="D70" s="80"/>
      <c r="E70" s="80"/>
      <c r="F70" s="80"/>
      <c r="G70" s="438"/>
      <c r="H70" s="1"/>
    </row>
    <row r="71" spans="2:8" s="378" customFormat="1" x14ac:dyDescent="0.2">
      <c r="B71" s="80"/>
      <c r="C71" s="80"/>
      <c r="D71" s="80"/>
      <c r="E71" s="80"/>
      <c r="F71" s="80"/>
      <c r="G71" s="438"/>
      <c r="H71" s="1"/>
    </row>
    <row r="72" spans="2:8" s="378" customFormat="1" x14ac:dyDescent="0.2">
      <c r="B72" s="80"/>
      <c r="C72" s="80"/>
      <c r="D72" s="80"/>
      <c r="E72" s="80"/>
      <c r="F72" s="80"/>
      <c r="G72" s="438"/>
      <c r="H72" s="1"/>
    </row>
    <row r="73" spans="2:8" s="378" customFormat="1" x14ac:dyDescent="0.2">
      <c r="B73" s="80"/>
      <c r="C73" s="80"/>
      <c r="D73" s="80"/>
      <c r="E73" s="80"/>
      <c r="F73" s="80"/>
      <c r="G73" s="438"/>
      <c r="H73" s="1"/>
    </row>
    <row r="74" spans="2:8" s="378" customFormat="1" x14ac:dyDescent="0.2">
      <c r="B74" s="80"/>
      <c r="C74" s="80"/>
      <c r="D74" s="80"/>
      <c r="E74" s="80"/>
      <c r="F74" s="80"/>
      <c r="G74" s="438"/>
      <c r="H74" s="1"/>
    </row>
    <row r="75" spans="2:8" s="378" customFormat="1" x14ac:dyDescent="0.2">
      <c r="B75" s="80"/>
      <c r="C75" s="80"/>
      <c r="D75" s="80"/>
      <c r="E75" s="80"/>
      <c r="F75" s="80"/>
      <c r="G75" s="438"/>
      <c r="H75" s="1"/>
    </row>
    <row r="76" spans="2:8" s="378" customFormat="1" x14ac:dyDescent="0.2">
      <c r="B76" s="80"/>
      <c r="C76" s="80"/>
      <c r="D76" s="80"/>
      <c r="E76" s="80"/>
      <c r="F76" s="80"/>
      <c r="G76" s="438"/>
      <c r="H76" s="1"/>
    </row>
    <row r="77" spans="2:8" s="378" customFormat="1" x14ac:dyDescent="0.2">
      <c r="B77" s="80"/>
      <c r="C77" s="80"/>
      <c r="D77" s="80"/>
      <c r="E77" s="80"/>
      <c r="F77" s="80"/>
      <c r="G77" s="438"/>
      <c r="H77" s="1"/>
    </row>
    <row r="78" spans="2:8" s="378" customFormat="1" x14ac:dyDescent="0.2">
      <c r="B78" s="80"/>
      <c r="C78" s="80"/>
      <c r="D78" s="80"/>
      <c r="E78" s="80"/>
      <c r="F78" s="80"/>
      <c r="G78" s="438"/>
      <c r="H78" s="1"/>
    </row>
    <row r="79" spans="2:8" s="378" customFormat="1" x14ac:dyDescent="0.2">
      <c r="B79" s="80"/>
      <c r="C79" s="80"/>
      <c r="D79" s="80"/>
      <c r="E79" s="80"/>
      <c r="F79" s="80"/>
      <c r="G79" s="438"/>
      <c r="H79" s="1"/>
    </row>
    <row r="80" spans="2:8" s="378" customFormat="1" x14ac:dyDescent="0.2">
      <c r="B80" s="80"/>
      <c r="C80" s="80"/>
      <c r="D80" s="80"/>
      <c r="E80" s="80"/>
      <c r="F80" s="80"/>
      <c r="G80" s="438"/>
      <c r="H80" s="1"/>
    </row>
    <row r="81" spans="2:8" s="378" customFormat="1" x14ac:dyDescent="0.2">
      <c r="B81" s="80"/>
      <c r="C81" s="80"/>
      <c r="D81" s="80"/>
      <c r="E81" s="80"/>
      <c r="F81" s="80"/>
      <c r="G81" s="438"/>
      <c r="H81" s="1"/>
    </row>
    <row r="82" spans="2:8" s="378" customFormat="1" x14ac:dyDescent="0.2">
      <c r="B82" s="80"/>
      <c r="C82" s="80"/>
      <c r="D82" s="80"/>
      <c r="E82" s="80"/>
      <c r="F82" s="80"/>
      <c r="G82" s="438"/>
      <c r="H82" s="1"/>
    </row>
    <row r="83" spans="2:8" s="378" customFormat="1" x14ac:dyDescent="0.2">
      <c r="B83" s="80"/>
      <c r="C83" s="80"/>
      <c r="D83" s="80"/>
      <c r="E83" s="80"/>
      <c r="F83" s="80"/>
      <c r="G83" s="438"/>
      <c r="H83" s="1"/>
    </row>
    <row r="84" spans="2:8" s="378" customFormat="1" x14ac:dyDescent="0.2">
      <c r="B84" s="80"/>
      <c r="C84" s="80"/>
      <c r="D84" s="80"/>
      <c r="E84" s="80"/>
      <c r="F84" s="80"/>
      <c r="G84" s="438"/>
      <c r="H84" s="1"/>
    </row>
    <row r="85" spans="2:8" s="378" customFormat="1" x14ac:dyDescent="0.2">
      <c r="B85" s="80"/>
      <c r="C85" s="80"/>
      <c r="D85" s="80"/>
      <c r="E85" s="80"/>
      <c r="F85" s="80"/>
      <c r="G85" s="438"/>
      <c r="H85" s="1"/>
    </row>
    <row r="86" spans="2:8" s="378" customFormat="1" x14ac:dyDescent="0.2">
      <c r="B86" s="80"/>
      <c r="C86" s="80"/>
      <c r="D86" s="80"/>
      <c r="E86" s="80"/>
      <c r="F86" s="80"/>
      <c r="G86" s="438"/>
      <c r="H86" s="1"/>
    </row>
  </sheetData>
  <sheetProtection sheet="1" objects="1" scenarios="1"/>
  <mergeCells count="9">
    <mergeCell ref="A40:A43"/>
    <mergeCell ref="A46:A47"/>
    <mergeCell ref="A50:A52"/>
    <mergeCell ref="A3:A6"/>
    <mergeCell ref="A9:A11"/>
    <mergeCell ref="A14:A18"/>
    <mergeCell ref="A21:A24"/>
    <mergeCell ref="A27:A30"/>
    <mergeCell ref="A33:A37"/>
  </mergeCells>
  <dataValidations count="2">
    <dataValidation allowBlank="1" showInputMessage="1" showErrorMessage="1" promptTitle="Naam netwerk(samenwerking)" prompt="Vul  hier de naam van het netwerk in" sqref="C2"/>
    <dataValidation type="custom" operator="lessThan" showInputMessage="1" showErrorMessage="1" errorTitle="Foutmelding" error="U heeft voor deze stelling al een X ingevuld. U kunt per stelling maar één X invullen!" sqref="D3:F6 D9:F11 D14:F18 D21:F24 D27:F30 D33:F37 D40:F43 D46:F47 D50:F52">
      <formula1>COUNTIF($D3:$F3,"x")&lt;1.1</formula1>
    </dataValidation>
  </dataValidations>
  <pageMargins left="0.2" right="0.04" top="0.31" bottom="0.2" header="0.25" footer="0.2"/>
  <pageSetup paperSize="9" scale="5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14</vt:i4>
      </vt:variant>
    </vt:vector>
  </HeadingPairs>
  <TitlesOfParts>
    <vt:vector size="30" baseType="lpstr">
      <vt:lpstr>Instructie</vt:lpstr>
      <vt:lpstr>1 Basis vragenformulier</vt:lpstr>
      <vt:lpstr>2 Invoer waarden NWsamenwerking</vt:lpstr>
      <vt:lpstr>3 Invoer waarden NW opbrengsten</vt:lpstr>
      <vt:lpstr>4 Invoer kwalitatieve toelichti</vt:lpstr>
      <vt:lpstr>5 Totaaloverzicht</vt:lpstr>
      <vt:lpstr>6 Radardiagram NW samenwerking</vt:lpstr>
      <vt:lpstr>7 Radardiagram NW opbrengsten</vt:lpstr>
      <vt:lpstr>8 GAME stellingen samenwerking</vt:lpstr>
      <vt:lpstr>9 GAME stellingen opbrengsten</vt:lpstr>
      <vt:lpstr>10 GAME vragenlijst (vooraf)</vt:lpstr>
      <vt:lpstr>11. Matrix verbeteracties</vt:lpstr>
      <vt:lpstr>12 Invoer waarden NWsamenwerkin</vt:lpstr>
      <vt:lpstr>12 Radardiagram NW samenwerking</vt:lpstr>
      <vt:lpstr>13 Invoer waarden NW opbreng</vt:lpstr>
      <vt:lpstr>13 Radardiagram NW opbrengst</vt:lpstr>
      <vt:lpstr>'1 Basis vragenformulier'!_Toc415043310</vt:lpstr>
      <vt:lpstr>'4 Invoer kwalitatieve toelichti'!_Toc415043310</vt:lpstr>
      <vt:lpstr>'5 Totaaloverzicht'!_Toc415043310</vt:lpstr>
      <vt:lpstr>'1 Basis vragenformulier'!Afdrukbereik</vt:lpstr>
      <vt:lpstr>'10 GAME vragenlijst (vooraf)'!Afdrukbereik</vt:lpstr>
      <vt:lpstr>'4 Invoer kwalitatieve toelichti'!Afdrukbereik</vt:lpstr>
      <vt:lpstr>'8 GAME stellingen samenwerking'!Afdrukbereik</vt:lpstr>
      <vt:lpstr>'9 GAME stellingen opbrengsten'!Afdrukbereik</vt:lpstr>
      <vt:lpstr>Instructie!Afdrukbereik</vt:lpstr>
      <vt:lpstr>'1 Basis vragenformulier'!Afdruktitels</vt:lpstr>
      <vt:lpstr>'12 Invoer waarden NWsamenwerkin'!Afdruktitels</vt:lpstr>
      <vt:lpstr>'2 Invoer waarden NWsamenwerking'!Afdruktitels</vt:lpstr>
      <vt:lpstr>'4 Invoer kwalitatieve toelichti'!Afdruktitels</vt:lpstr>
      <vt:lpstr>'5 Totaaloverzicht'!Afdruktitels</vt:lpstr>
    </vt:vector>
  </TitlesOfParts>
  <Company>Provincie Zuid-Holland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Netwerkmonitor</dc:title>
  <dc:creator>Fiering, S;Zoeteman;Lans</dc:creator>
  <cp:lastModifiedBy>Fieris</cp:lastModifiedBy>
  <cp:lastPrinted>2016-04-12T11:32:27Z</cp:lastPrinted>
  <dcterms:created xsi:type="dcterms:W3CDTF">2014-03-24T13:56:43Z</dcterms:created>
  <dcterms:modified xsi:type="dcterms:W3CDTF">2017-01-26T13:53:50Z</dcterms:modified>
</cp:coreProperties>
</file>